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990DD6C1-8862-447F-AC43-A775C323C55E}" xr6:coauthVersionLast="47" xr6:coauthVersionMax="47" xr10:uidLastSave="{00000000-0000-0000-0000-000000000000}"/>
  <bookViews>
    <workbookView xWindow="-120" yWindow="-120" windowWidth="20730" windowHeight="11160" xr2:uid="{5F3D083A-C5F5-4D36-A294-110DB2F311C8}"/>
  </bookViews>
  <sheets>
    <sheet name="Nov 2021 M on M" sheetId="1" r:id="rId1"/>
    <sheet name="Jan-Nov 2021 Chat" sheetId="2" r:id="rId2"/>
    <sheet name="State Trend 3" sheetId="3" r:id="rId3"/>
    <sheet name="Nov 2021 Y on Y" sheetId="4" r:id="rId4"/>
  </sheets>
  <externalReferences>
    <externalReference r:id="rId5"/>
    <externalReference r:id="rId6"/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4" l="1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4" i="4"/>
  <c r="AG27" i="4"/>
  <c r="AF27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M4" i="3"/>
  <c r="L32" i="2"/>
  <c r="L33" i="2"/>
  <c r="L34" i="2"/>
  <c r="L35" i="2"/>
  <c r="B2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L108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79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E78" i="1"/>
  <c r="L74" i="1"/>
  <c r="L73" i="1"/>
  <c r="L72" i="1"/>
  <c r="L71" i="1"/>
  <c r="L66" i="1"/>
  <c r="L65" i="1"/>
  <c r="L64" i="1"/>
  <c r="L62" i="1"/>
  <c r="L63" i="1"/>
  <c r="L61" i="1"/>
  <c r="L58" i="1"/>
  <c r="L59" i="1"/>
  <c r="L60" i="1"/>
  <c r="L53" i="1"/>
  <c r="L52" i="1"/>
  <c r="L50" i="1"/>
  <c r="L51" i="1"/>
  <c r="L46" i="1"/>
  <c r="L47" i="1"/>
  <c r="L48" i="1"/>
  <c r="L49" i="1"/>
  <c r="L41" i="1"/>
  <c r="L40" i="1"/>
  <c r="L39" i="1"/>
  <c r="L34" i="1"/>
  <c r="L35" i="1"/>
  <c r="L36" i="1"/>
  <c r="L37" i="1"/>
  <c r="L38" i="1"/>
  <c r="L33" i="1"/>
  <c r="L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AD4" i="4" l="1"/>
  <c r="AE4" i="4" s="1"/>
  <c r="AD5" i="4"/>
  <c r="AD6" i="4"/>
  <c r="AD7" i="4"/>
  <c r="AD8" i="4"/>
  <c r="AE8" i="4" s="1"/>
  <c r="AD9" i="4"/>
  <c r="AD10" i="4"/>
  <c r="AD11" i="4"/>
  <c r="AD12" i="4"/>
  <c r="AE12" i="4" s="1"/>
  <c r="AD13" i="4"/>
  <c r="AD14" i="4"/>
  <c r="AD15" i="4"/>
  <c r="AD16" i="4"/>
  <c r="AE16" i="4" s="1"/>
  <c r="AD17" i="4"/>
  <c r="AD18" i="4"/>
  <c r="AD19" i="4"/>
  <c r="AD20" i="4"/>
  <c r="AE20" i="4" s="1"/>
  <c r="AD21" i="4"/>
  <c r="AD22" i="4"/>
  <c r="AD23" i="4"/>
  <c r="AD24" i="4"/>
  <c r="AE24" i="4" s="1"/>
  <c r="AD25" i="4"/>
  <c r="AD26" i="4"/>
  <c r="AC4" i="4"/>
  <c r="AC5" i="4"/>
  <c r="K34" i="4" s="1"/>
  <c r="AC6" i="4"/>
  <c r="K35" i="4" s="1"/>
  <c r="AC7" i="4"/>
  <c r="K36" i="4" s="1"/>
  <c r="AC8" i="4"/>
  <c r="K37" i="4" s="1"/>
  <c r="AC9" i="4"/>
  <c r="K38" i="4" s="1"/>
  <c r="AC10" i="4"/>
  <c r="K39" i="4" s="1"/>
  <c r="AC11" i="4"/>
  <c r="K40" i="4" s="1"/>
  <c r="AC12" i="4"/>
  <c r="K41" i="4" s="1"/>
  <c r="AC13" i="4"/>
  <c r="K42" i="4" s="1"/>
  <c r="AC14" i="4"/>
  <c r="K43" i="4" s="1"/>
  <c r="AC15" i="4"/>
  <c r="K44" i="4" s="1"/>
  <c r="AC16" i="4"/>
  <c r="K45" i="4" s="1"/>
  <c r="AC17" i="4"/>
  <c r="K46" i="4" s="1"/>
  <c r="AC18" i="4"/>
  <c r="K47" i="4" s="1"/>
  <c r="AC19" i="4"/>
  <c r="K48" i="4" s="1"/>
  <c r="AC20" i="4"/>
  <c r="K49" i="4" s="1"/>
  <c r="AC21" i="4"/>
  <c r="K50" i="4" s="1"/>
  <c r="AC22" i="4"/>
  <c r="K51" i="4" s="1"/>
  <c r="AC23" i="4"/>
  <c r="K52" i="4" s="1"/>
  <c r="AC24" i="4"/>
  <c r="K53" i="4" s="1"/>
  <c r="AC25" i="4"/>
  <c r="K54" i="4" s="1"/>
  <c r="AC26" i="4"/>
  <c r="K55" i="4" s="1"/>
  <c r="J35" i="2"/>
  <c r="AB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K64" i="1"/>
  <c r="K4" i="1"/>
  <c r="K5" i="1"/>
  <c r="K6" i="1"/>
  <c r="K7" i="1"/>
  <c r="K8" i="1"/>
  <c r="K9" i="1"/>
  <c r="K10" i="1"/>
  <c r="K11" i="1"/>
  <c r="K12" i="1"/>
  <c r="K13" i="1"/>
  <c r="K51" i="1" s="1"/>
  <c r="K14" i="1"/>
  <c r="K15" i="1"/>
  <c r="K16" i="1"/>
  <c r="K17" i="1"/>
  <c r="K63" i="1" s="1"/>
  <c r="K18" i="1"/>
  <c r="K34" i="1" s="1"/>
  <c r="K19" i="1"/>
  <c r="K20" i="1"/>
  <c r="K36" i="1" s="1"/>
  <c r="K21" i="1"/>
  <c r="K37" i="1" s="1"/>
  <c r="K22" i="1"/>
  <c r="AA97" i="1" s="1"/>
  <c r="AB97" i="1" s="1"/>
  <c r="K23" i="1"/>
  <c r="K24" i="1"/>
  <c r="K25" i="1"/>
  <c r="K26" i="1"/>
  <c r="C4" i="3"/>
  <c r="D4" i="3"/>
  <c r="E4" i="3"/>
  <c r="F4" i="3"/>
  <c r="G4" i="3"/>
  <c r="H4" i="3"/>
  <c r="I4" i="3"/>
  <c r="J4" i="3"/>
  <c r="K4" i="3"/>
  <c r="Z26" i="4"/>
  <c r="AA26" i="4"/>
  <c r="AB18" i="4"/>
  <c r="AA4" i="4"/>
  <c r="AB4" i="4" s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B22" i="4" s="1"/>
  <c r="AA23" i="4"/>
  <c r="AA24" i="4"/>
  <c r="AA25" i="4"/>
  <c r="Z4" i="4"/>
  <c r="J33" i="4" s="1"/>
  <c r="Z5" i="4"/>
  <c r="J34" i="4" s="1"/>
  <c r="Z6" i="4"/>
  <c r="J35" i="4" s="1"/>
  <c r="Z7" i="4"/>
  <c r="AB7" i="4" s="1"/>
  <c r="Z8" i="4"/>
  <c r="J37" i="4" s="1"/>
  <c r="Z9" i="4"/>
  <c r="J38" i="4" s="1"/>
  <c r="Z10" i="4"/>
  <c r="J39" i="4" s="1"/>
  <c r="Z11" i="4"/>
  <c r="AB11" i="4" s="1"/>
  <c r="Z12" i="4"/>
  <c r="J41" i="4" s="1"/>
  <c r="Z13" i="4"/>
  <c r="J42" i="4" s="1"/>
  <c r="Z14" i="4"/>
  <c r="J43" i="4" s="1"/>
  <c r="Z15" i="4"/>
  <c r="AB15" i="4" s="1"/>
  <c r="Z16" i="4"/>
  <c r="J45" i="4" s="1"/>
  <c r="Z17" i="4"/>
  <c r="J46" i="4" s="1"/>
  <c r="Z18" i="4"/>
  <c r="J47" i="4" s="1"/>
  <c r="Z19" i="4"/>
  <c r="AB19" i="4" s="1"/>
  <c r="Z20" i="4"/>
  <c r="J49" i="4" s="1"/>
  <c r="Z21" i="4"/>
  <c r="J50" i="4" s="1"/>
  <c r="Z22" i="4"/>
  <c r="J51" i="4" s="1"/>
  <c r="Z23" i="4"/>
  <c r="AB23" i="4" s="1"/>
  <c r="Z24" i="4"/>
  <c r="J53" i="4" s="1"/>
  <c r="Z25" i="4"/>
  <c r="J54" i="4" s="1"/>
  <c r="K35" i="1" l="1"/>
  <c r="AE23" i="4"/>
  <c r="AE19" i="4"/>
  <c r="AE15" i="4"/>
  <c r="AE11" i="4"/>
  <c r="AE7" i="4"/>
  <c r="K50" i="1"/>
  <c r="K52" i="1"/>
  <c r="AE25" i="4"/>
  <c r="AE21" i="4"/>
  <c r="AE17" i="4"/>
  <c r="AE13" i="4"/>
  <c r="AE9" i="4"/>
  <c r="AE5" i="4"/>
  <c r="AE22" i="4"/>
  <c r="AE14" i="4"/>
  <c r="AE6" i="4"/>
  <c r="AA101" i="1"/>
  <c r="AB101" i="1" s="1"/>
  <c r="AE26" i="4"/>
  <c r="AE18" i="4"/>
  <c r="AE10" i="4"/>
  <c r="K27" i="1"/>
  <c r="AA102" i="1" s="1"/>
  <c r="AB102" i="1" s="1"/>
  <c r="AC27" i="4"/>
  <c r="K56" i="4" s="1"/>
  <c r="K33" i="1"/>
  <c r="K62" i="1"/>
  <c r="K48" i="1"/>
  <c r="K59" i="1"/>
  <c r="AA93" i="1"/>
  <c r="AB93" i="1" s="1"/>
  <c r="AA85" i="1"/>
  <c r="AB85" i="1" s="1"/>
  <c r="AA81" i="1"/>
  <c r="AB81" i="1" s="1"/>
  <c r="K38" i="1"/>
  <c r="K47" i="1"/>
  <c r="K58" i="1"/>
  <c r="AA96" i="1"/>
  <c r="AB96" i="1" s="1"/>
  <c r="AA88" i="1"/>
  <c r="AB88" i="1" s="1"/>
  <c r="AA80" i="1"/>
  <c r="AB80" i="1" s="1"/>
  <c r="K33" i="4"/>
  <c r="K46" i="1"/>
  <c r="K61" i="1"/>
  <c r="AA99" i="1"/>
  <c r="AB99" i="1" s="1"/>
  <c r="AA95" i="1"/>
  <c r="AB95" i="1" s="1"/>
  <c r="AA91" i="1"/>
  <c r="AB91" i="1" s="1"/>
  <c r="AA87" i="1"/>
  <c r="AB87" i="1" s="1"/>
  <c r="AA83" i="1"/>
  <c r="AB83" i="1" s="1"/>
  <c r="AA79" i="1"/>
  <c r="AB79" i="1" s="1"/>
  <c r="AA89" i="1"/>
  <c r="AB89" i="1" s="1"/>
  <c r="AA100" i="1"/>
  <c r="AB100" i="1" s="1"/>
  <c r="AA92" i="1"/>
  <c r="AB92" i="1" s="1"/>
  <c r="AA84" i="1"/>
  <c r="AB84" i="1" s="1"/>
  <c r="AD27" i="4"/>
  <c r="K49" i="1"/>
  <c r="K60" i="1"/>
  <c r="AA98" i="1"/>
  <c r="AB98" i="1" s="1"/>
  <c r="AA94" i="1"/>
  <c r="AB94" i="1" s="1"/>
  <c r="AA90" i="1"/>
  <c r="AB90" i="1" s="1"/>
  <c r="AA86" i="1"/>
  <c r="AB86" i="1" s="1"/>
  <c r="AA82" i="1"/>
  <c r="AB82" i="1" s="1"/>
  <c r="AB10" i="4"/>
  <c r="AB26" i="4"/>
  <c r="AB6" i="4"/>
  <c r="J52" i="4"/>
  <c r="J36" i="4"/>
  <c r="J40" i="4"/>
  <c r="J48" i="4"/>
  <c r="AB14" i="4"/>
  <c r="J44" i="4"/>
  <c r="AB25" i="4"/>
  <c r="AB21" i="4"/>
  <c r="AB17" i="4"/>
  <c r="AB13" i="4"/>
  <c r="AB9" i="4"/>
  <c r="AB5" i="4"/>
  <c r="Z27" i="4"/>
  <c r="J55" i="4"/>
  <c r="AB24" i="4"/>
  <c r="AB20" i="4"/>
  <c r="AB16" i="4"/>
  <c r="AB12" i="4"/>
  <c r="AB8" i="4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W78" i="1"/>
  <c r="J65" i="1"/>
  <c r="J64" i="1"/>
  <c r="J62" i="1"/>
  <c r="J63" i="1"/>
  <c r="J61" i="1"/>
  <c r="J58" i="1"/>
  <c r="J66" i="1" s="1"/>
  <c r="J73" i="1" s="1"/>
  <c r="J34" i="2" s="1"/>
  <c r="J59" i="1"/>
  <c r="J60" i="1"/>
  <c r="J46" i="1"/>
  <c r="J53" i="1"/>
  <c r="J72" i="1" s="1"/>
  <c r="J33" i="2" s="1"/>
  <c r="J52" i="1"/>
  <c r="J50" i="1"/>
  <c r="J51" i="1"/>
  <c r="J47" i="1"/>
  <c r="J48" i="1"/>
  <c r="J49" i="1"/>
  <c r="J40" i="1"/>
  <c r="J39" i="1"/>
  <c r="J34" i="1"/>
  <c r="J35" i="1"/>
  <c r="J36" i="1"/>
  <c r="J37" i="1"/>
  <c r="J38" i="1"/>
  <c r="J33" i="1"/>
  <c r="J41" i="1" s="1"/>
  <c r="J71" i="1" s="1"/>
  <c r="J27" i="1"/>
  <c r="X102" i="1" s="1"/>
  <c r="J108" i="1" s="1"/>
  <c r="AE27" i="4" l="1"/>
  <c r="K41" i="1"/>
  <c r="K71" i="1" s="1"/>
  <c r="K32" i="2" s="1"/>
  <c r="K66" i="1"/>
  <c r="K73" i="1" s="1"/>
  <c r="K34" i="2" s="1"/>
  <c r="K53" i="1"/>
  <c r="K72" i="1" s="1"/>
  <c r="K33" i="2" s="1"/>
  <c r="J32" i="2"/>
  <c r="J74" i="1"/>
  <c r="AA27" i="4"/>
  <c r="AB27" i="4" s="1"/>
  <c r="J56" i="4"/>
  <c r="I22" i="1"/>
  <c r="I38" i="1" s="1"/>
  <c r="I8" i="1"/>
  <c r="I26" i="1"/>
  <c r="U101" i="1" s="1"/>
  <c r="I12" i="1"/>
  <c r="I50" i="1" s="1"/>
  <c r="I9" i="1"/>
  <c r="U84" i="1" s="1"/>
  <c r="I7" i="1"/>
  <c r="U82" i="1" s="1"/>
  <c r="W82" i="1" s="1"/>
  <c r="Y82" i="1" s="1"/>
  <c r="I21" i="1"/>
  <c r="U96" i="1" s="1"/>
  <c r="I4" i="1"/>
  <c r="I19" i="1"/>
  <c r="I35" i="1" s="1"/>
  <c r="I10" i="1"/>
  <c r="U85" i="1" s="1"/>
  <c r="H56" i="4"/>
  <c r="G56" i="4"/>
  <c r="E56" i="4"/>
  <c r="D56" i="4"/>
  <c r="C56" i="4"/>
  <c r="B56" i="4"/>
  <c r="T27" i="4"/>
  <c r="R27" i="4"/>
  <c r="Q27" i="4"/>
  <c r="O27" i="4"/>
  <c r="P27" i="4" s="1"/>
  <c r="N27" i="4"/>
  <c r="L27" i="4"/>
  <c r="K27" i="4"/>
  <c r="I27" i="4"/>
  <c r="H27" i="4"/>
  <c r="F27" i="4"/>
  <c r="E27" i="4"/>
  <c r="D27" i="4"/>
  <c r="C27" i="4"/>
  <c r="B27" i="4"/>
  <c r="X26" i="4"/>
  <c r="W26" i="4"/>
  <c r="I55" i="4" s="1"/>
  <c r="U26" i="4"/>
  <c r="V26" i="4" s="1"/>
  <c r="S26" i="4"/>
  <c r="P26" i="4"/>
  <c r="M26" i="4"/>
  <c r="J26" i="4"/>
  <c r="G26" i="4"/>
  <c r="D26" i="4"/>
  <c r="X25" i="4"/>
  <c r="Y25" i="4" s="1"/>
  <c r="W25" i="4"/>
  <c r="I54" i="4" s="1"/>
  <c r="U25" i="4"/>
  <c r="V25" i="4" s="1"/>
  <c r="S25" i="4"/>
  <c r="P25" i="4"/>
  <c r="M25" i="4"/>
  <c r="J25" i="4"/>
  <c r="G25" i="4"/>
  <c r="D25" i="4"/>
  <c r="X24" i="4"/>
  <c r="W24" i="4"/>
  <c r="I53" i="4" s="1"/>
  <c r="U24" i="4"/>
  <c r="V24" i="4" s="1"/>
  <c r="S24" i="4"/>
  <c r="P24" i="4"/>
  <c r="M24" i="4"/>
  <c r="J24" i="4"/>
  <c r="G24" i="4"/>
  <c r="D24" i="4"/>
  <c r="X23" i="4"/>
  <c r="W23" i="4"/>
  <c r="I52" i="4" s="1"/>
  <c r="U23" i="4"/>
  <c r="V23" i="4" s="1"/>
  <c r="S23" i="4"/>
  <c r="P23" i="4"/>
  <c r="M23" i="4"/>
  <c r="J23" i="4"/>
  <c r="G23" i="4"/>
  <c r="D23" i="4"/>
  <c r="X22" i="4"/>
  <c r="W22" i="4"/>
  <c r="I51" i="4" s="1"/>
  <c r="U22" i="4"/>
  <c r="V22" i="4" s="1"/>
  <c r="S22" i="4"/>
  <c r="P22" i="4"/>
  <c r="M22" i="4"/>
  <c r="J22" i="4"/>
  <c r="G22" i="4"/>
  <c r="D22" i="4"/>
  <c r="X21" i="4"/>
  <c r="W21" i="4"/>
  <c r="I50" i="4" s="1"/>
  <c r="U21" i="4"/>
  <c r="V21" i="4" s="1"/>
  <c r="S21" i="4"/>
  <c r="P21" i="4"/>
  <c r="M21" i="4"/>
  <c r="J21" i="4"/>
  <c r="G21" i="4"/>
  <c r="D21" i="4"/>
  <c r="X20" i="4"/>
  <c r="Y20" i="4" s="1"/>
  <c r="W20" i="4"/>
  <c r="I49" i="4" s="1"/>
  <c r="U20" i="4"/>
  <c r="V20" i="4" s="1"/>
  <c r="S20" i="4"/>
  <c r="P20" i="4"/>
  <c r="M20" i="4"/>
  <c r="J20" i="4"/>
  <c r="G20" i="4"/>
  <c r="D20" i="4"/>
  <c r="X19" i="4"/>
  <c r="Y19" i="4" s="1"/>
  <c r="W19" i="4"/>
  <c r="I48" i="4" s="1"/>
  <c r="U19" i="4"/>
  <c r="V19" i="4" s="1"/>
  <c r="S19" i="4"/>
  <c r="P19" i="4"/>
  <c r="M19" i="4"/>
  <c r="J19" i="4"/>
  <c r="G19" i="4"/>
  <c r="D19" i="4"/>
  <c r="X18" i="4"/>
  <c r="Y18" i="4" s="1"/>
  <c r="W18" i="4"/>
  <c r="I47" i="4" s="1"/>
  <c r="U18" i="4"/>
  <c r="V18" i="4" s="1"/>
  <c r="S18" i="4"/>
  <c r="P18" i="4"/>
  <c r="M18" i="4"/>
  <c r="J18" i="4"/>
  <c r="G18" i="4"/>
  <c r="D18" i="4"/>
  <c r="X17" i="4"/>
  <c r="W17" i="4"/>
  <c r="I46" i="4" s="1"/>
  <c r="U17" i="4"/>
  <c r="V17" i="4" s="1"/>
  <c r="S17" i="4"/>
  <c r="P17" i="4"/>
  <c r="M17" i="4"/>
  <c r="J17" i="4"/>
  <c r="G17" i="4"/>
  <c r="D17" i="4"/>
  <c r="X16" i="4"/>
  <c r="W16" i="4"/>
  <c r="I45" i="4" s="1"/>
  <c r="U16" i="4"/>
  <c r="V16" i="4" s="1"/>
  <c r="S16" i="4"/>
  <c r="P16" i="4"/>
  <c r="M16" i="4"/>
  <c r="J16" i="4"/>
  <c r="G16" i="4"/>
  <c r="D16" i="4"/>
  <c r="X15" i="4"/>
  <c r="Y15" i="4" s="1"/>
  <c r="W15" i="4"/>
  <c r="I44" i="4" s="1"/>
  <c r="U15" i="4"/>
  <c r="V15" i="4" s="1"/>
  <c r="S15" i="4"/>
  <c r="P15" i="4"/>
  <c r="M15" i="4"/>
  <c r="J15" i="4"/>
  <c r="G15" i="4"/>
  <c r="D15" i="4"/>
  <c r="X14" i="4"/>
  <c r="W14" i="4"/>
  <c r="I43" i="4" s="1"/>
  <c r="U14" i="4"/>
  <c r="V14" i="4" s="1"/>
  <c r="S14" i="4"/>
  <c r="P14" i="4"/>
  <c r="M14" i="4"/>
  <c r="J14" i="4"/>
  <c r="G14" i="4"/>
  <c r="D14" i="4"/>
  <c r="X13" i="4"/>
  <c r="W13" i="4"/>
  <c r="I42" i="4" s="1"/>
  <c r="U13" i="4"/>
  <c r="V13" i="4" s="1"/>
  <c r="S13" i="4"/>
  <c r="P13" i="4"/>
  <c r="M13" i="4"/>
  <c r="J13" i="4"/>
  <c r="G13" i="4"/>
  <c r="D13" i="4"/>
  <c r="X12" i="4"/>
  <c r="W12" i="4"/>
  <c r="I41" i="4" s="1"/>
  <c r="U12" i="4"/>
  <c r="V12" i="4" s="1"/>
  <c r="S12" i="4"/>
  <c r="P12" i="4"/>
  <c r="M12" i="4"/>
  <c r="J12" i="4"/>
  <c r="G12" i="4"/>
  <c r="D12" i="4"/>
  <c r="X11" i="4"/>
  <c r="Y11" i="4" s="1"/>
  <c r="W11" i="4"/>
  <c r="I40" i="4" s="1"/>
  <c r="U11" i="4"/>
  <c r="V11" i="4" s="1"/>
  <c r="S11" i="4"/>
  <c r="P11" i="4"/>
  <c r="M11" i="4"/>
  <c r="J11" i="4"/>
  <c r="G11" i="4"/>
  <c r="D11" i="4"/>
  <c r="X10" i="4"/>
  <c r="W10" i="4"/>
  <c r="I39" i="4" s="1"/>
  <c r="U10" i="4"/>
  <c r="V10" i="4" s="1"/>
  <c r="S10" i="4"/>
  <c r="P10" i="4"/>
  <c r="M10" i="4"/>
  <c r="J10" i="4"/>
  <c r="G10" i="4"/>
  <c r="D10" i="4"/>
  <c r="X9" i="4"/>
  <c r="W9" i="4"/>
  <c r="I38" i="4" s="1"/>
  <c r="U9" i="4"/>
  <c r="V9" i="4" s="1"/>
  <c r="S9" i="4"/>
  <c r="P9" i="4"/>
  <c r="M9" i="4"/>
  <c r="J9" i="4"/>
  <c r="G9" i="4"/>
  <c r="D9" i="4"/>
  <c r="X8" i="4"/>
  <c r="W8" i="4"/>
  <c r="I37" i="4" s="1"/>
  <c r="U8" i="4"/>
  <c r="V8" i="4" s="1"/>
  <c r="S8" i="4"/>
  <c r="P8" i="4"/>
  <c r="M8" i="4"/>
  <c r="J8" i="4"/>
  <c r="G8" i="4"/>
  <c r="D8" i="4"/>
  <c r="X7" i="4"/>
  <c r="Y7" i="4" s="1"/>
  <c r="W7" i="4"/>
  <c r="I36" i="4" s="1"/>
  <c r="U7" i="4"/>
  <c r="V7" i="4" s="1"/>
  <c r="S7" i="4"/>
  <c r="P7" i="4"/>
  <c r="M7" i="4"/>
  <c r="J7" i="4"/>
  <c r="G7" i="4"/>
  <c r="D7" i="4"/>
  <c r="X6" i="4"/>
  <c r="W6" i="4"/>
  <c r="I35" i="4" s="1"/>
  <c r="U6" i="4"/>
  <c r="V6" i="4" s="1"/>
  <c r="S6" i="4"/>
  <c r="P6" i="4"/>
  <c r="M6" i="4"/>
  <c r="J6" i="4"/>
  <c r="G6" i="4"/>
  <c r="D6" i="4"/>
  <c r="X5" i="4"/>
  <c r="W5" i="4"/>
  <c r="I34" i="4" s="1"/>
  <c r="U5" i="4"/>
  <c r="V5" i="4" s="1"/>
  <c r="S5" i="4"/>
  <c r="P5" i="4"/>
  <c r="M5" i="4"/>
  <c r="J5" i="4"/>
  <c r="G5" i="4"/>
  <c r="D5" i="4"/>
  <c r="X4" i="4"/>
  <c r="W4" i="4"/>
  <c r="U4" i="4"/>
  <c r="V4" i="4" s="1"/>
  <c r="S4" i="4"/>
  <c r="P4" i="4"/>
  <c r="M4" i="4"/>
  <c r="J4" i="4"/>
  <c r="G4" i="4"/>
  <c r="D4" i="4"/>
  <c r="G35" i="2"/>
  <c r="F35" i="2"/>
  <c r="E35" i="2"/>
  <c r="D35" i="2"/>
  <c r="C35" i="2"/>
  <c r="B35" i="2"/>
  <c r="A35" i="2"/>
  <c r="I34" i="2"/>
  <c r="H34" i="2"/>
  <c r="A34" i="2"/>
  <c r="I33" i="2"/>
  <c r="H33" i="2"/>
  <c r="A33" i="2"/>
  <c r="I32" i="2"/>
  <c r="H32" i="2"/>
  <c r="A32" i="2"/>
  <c r="I107" i="1"/>
  <c r="Q102" i="1"/>
  <c r="P102" i="1"/>
  <c r="L102" i="1"/>
  <c r="K102" i="1"/>
  <c r="I102" i="1"/>
  <c r="E108" i="1" s="1"/>
  <c r="H102" i="1"/>
  <c r="F102" i="1"/>
  <c r="D108" i="1" s="1"/>
  <c r="E102" i="1"/>
  <c r="D102" i="1"/>
  <c r="C102" i="1"/>
  <c r="C108" i="1" s="1"/>
  <c r="B102" i="1"/>
  <c r="B108" i="1" s="1"/>
  <c r="R101" i="1"/>
  <c r="T101" i="1" s="1"/>
  <c r="Q101" i="1"/>
  <c r="P101" i="1"/>
  <c r="M101" i="1"/>
  <c r="J101" i="1"/>
  <c r="G101" i="1"/>
  <c r="D101" i="1"/>
  <c r="R100" i="1"/>
  <c r="S100" i="1" s="1"/>
  <c r="Q100" i="1"/>
  <c r="P100" i="1"/>
  <c r="M100" i="1"/>
  <c r="J100" i="1"/>
  <c r="G100" i="1"/>
  <c r="D100" i="1"/>
  <c r="R99" i="1"/>
  <c r="T99" i="1" s="1"/>
  <c r="Q99" i="1"/>
  <c r="P99" i="1"/>
  <c r="M99" i="1"/>
  <c r="J99" i="1"/>
  <c r="G99" i="1"/>
  <c r="D99" i="1"/>
  <c r="R98" i="1"/>
  <c r="Q98" i="1"/>
  <c r="P98" i="1"/>
  <c r="M98" i="1"/>
  <c r="J98" i="1"/>
  <c r="G98" i="1"/>
  <c r="D98" i="1"/>
  <c r="R97" i="1"/>
  <c r="T97" i="1" s="1"/>
  <c r="Q97" i="1"/>
  <c r="S97" i="1" s="1"/>
  <c r="P97" i="1"/>
  <c r="M97" i="1"/>
  <c r="J97" i="1"/>
  <c r="G97" i="1"/>
  <c r="D97" i="1"/>
  <c r="R96" i="1"/>
  <c r="T96" i="1" s="1"/>
  <c r="Q96" i="1"/>
  <c r="P96" i="1"/>
  <c r="M96" i="1"/>
  <c r="J96" i="1"/>
  <c r="G96" i="1"/>
  <c r="D96" i="1"/>
  <c r="R95" i="1"/>
  <c r="T95" i="1" s="1"/>
  <c r="Q95" i="1"/>
  <c r="P95" i="1"/>
  <c r="M95" i="1"/>
  <c r="J95" i="1"/>
  <c r="G95" i="1"/>
  <c r="D95" i="1"/>
  <c r="R94" i="1"/>
  <c r="Q94" i="1"/>
  <c r="P94" i="1"/>
  <c r="M94" i="1"/>
  <c r="J94" i="1"/>
  <c r="G94" i="1"/>
  <c r="D94" i="1"/>
  <c r="R93" i="1"/>
  <c r="T93" i="1" s="1"/>
  <c r="Q93" i="1"/>
  <c r="S93" i="1" s="1"/>
  <c r="P93" i="1"/>
  <c r="M93" i="1"/>
  <c r="J93" i="1"/>
  <c r="G93" i="1"/>
  <c r="D93" i="1"/>
  <c r="R92" i="1"/>
  <c r="Q92" i="1"/>
  <c r="P92" i="1"/>
  <c r="M92" i="1"/>
  <c r="J92" i="1"/>
  <c r="G92" i="1"/>
  <c r="D92" i="1"/>
  <c r="R91" i="1"/>
  <c r="T91" i="1" s="1"/>
  <c r="Q91" i="1"/>
  <c r="P91" i="1"/>
  <c r="M91" i="1"/>
  <c r="J91" i="1"/>
  <c r="G91" i="1"/>
  <c r="D91" i="1"/>
  <c r="R90" i="1"/>
  <c r="Q90" i="1"/>
  <c r="P90" i="1"/>
  <c r="M90" i="1"/>
  <c r="J90" i="1"/>
  <c r="G90" i="1"/>
  <c r="D90" i="1"/>
  <c r="T89" i="1"/>
  <c r="R89" i="1"/>
  <c r="Q89" i="1"/>
  <c r="S89" i="1" s="1"/>
  <c r="P89" i="1"/>
  <c r="M89" i="1"/>
  <c r="J89" i="1"/>
  <c r="G89" i="1"/>
  <c r="D89" i="1"/>
  <c r="T88" i="1"/>
  <c r="R88" i="1"/>
  <c r="Q88" i="1"/>
  <c r="P88" i="1"/>
  <c r="M88" i="1"/>
  <c r="J88" i="1"/>
  <c r="G88" i="1"/>
  <c r="D88" i="1"/>
  <c r="S87" i="1"/>
  <c r="R87" i="1"/>
  <c r="T87" i="1" s="1"/>
  <c r="Q87" i="1"/>
  <c r="P87" i="1"/>
  <c r="M87" i="1"/>
  <c r="J87" i="1"/>
  <c r="G87" i="1"/>
  <c r="D87" i="1"/>
  <c r="R86" i="1"/>
  <c r="S86" i="1" s="1"/>
  <c r="Q86" i="1"/>
  <c r="P86" i="1"/>
  <c r="M86" i="1"/>
  <c r="J86" i="1"/>
  <c r="G86" i="1"/>
  <c r="D86" i="1"/>
  <c r="R85" i="1"/>
  <c r="T85" i="1" s="1"/>
  <c r="Q85" i="1"/>
  <c r="P85" i="1"/>
  <c r="M85" i="1"/>
  <c r="J85" i="1"/>
  <c r="G85" i="1"/>
  <c r="D85" i="1"/>
  <c r="R84" i="1"/>
  <c r="S84" i="1" s="1"/>
  <c r="Q84" i="1"/>
  <c r="P84" i="1"/>
  <c r="M84" i="1"/>
  <c r="J84" i="1"/>
  <c r="G84" i="1"/>
  <c r="D84" i="1"/>
  <c r="R83" i="1"/>
  <c r="T83" i="1" s="1"/>
  <c r="Q83" i="1"/>
  <c r="P83" i="1"/>
  <c r="M83" i="1"/>
  <c r="J83" i="1"/>
  <c r="G83" i="1"/>
  <c r="D83" i="1"/>
  <c r="R82" i="1"/>
  <c r="Q82" i="1"/>
  <c r="P82" i="1"/>
  <c r="M82" i="1"/>
  <c r="J82" i="1"/>
  <c r="G82" i="1"/>
  <c r="D82" i="1"/>
  <c r="R81" i="1"/>
  <c r="T81" i="1" s="1"/>
  <c r="Q81" i="1"/>
  <c r="S81" i="1" s="1"/>
  <c r="P81" i="1"/>
  <c r="M81" i="1"/>
  <c r="J81" i="1"/>
  <c r="G81" i="1"/>
  <c r="D81" i="1"/>
  <c r="R80" i="1"/>
  <c r="Q80" i="1"/>
  <c r="P80" i="1"/>
  <c r="M80" i="1"/>
  <c r="J80" i="1"/>
  <c r="G80" i="1"/>
  <c r="D80" i="1"/>
  <c r="R79" i="1"/>
  <c r="T79" i="1" s="1"/>
  <c r="Q79" i="1"/>
  <c r="P79" i="1"/>
  <c r="M79" i="1"/>
  <c r="J79" i="1"/>
  <c r="G79" i="1"/>
  <c r="D79" i="1"/>
  <c r="U78" i="1"/>
  <c r="S78" i="1"/>
  <c r="V78" i="1" s="1"/>
  <c r="Y78" i="1" s="1"/>
  <c r="G74" i="1"/>
  <c r="F74" i="1"/>
  <c r="E74" i="1"/>
  <c r="D74" i="1"/>
  <c r="C74" i="1"/>
  <c r="B74" i="1"/>
  <c r="I70" i="1"/>
  <c r="G66" i="1"/>
  <c r="F66" i="1"/>
  <c r="E66" i="1"/>
  <c r="D66" i="1"/>
  <c r="C66" i="1"/>
  <c r="B66" i="1"/>
  <c r="H65" i="1"/>
  <c r="H64" i="1"/>
  <c r="H63" i="1"/>
  <c r="H62" i="1"/>
  <c r="H61" i="1"/>
  <c r="H60" i="1"/>
  <c r="H59" i="1"/>
  <c r="H58" i="1"/>
  <c r="H66" i="1" s="1"/>
  <c r="H73" i="1" s="1"/>
  <c r="I57" i="1"/>
  <c r="G53" i="1"/>
  <c r="F53" i="1"/>
  <c r="E53" i="1"/>
  <c r="D53" i="1"/>
  <c r="C53" i="1"/>
  <c r="B53" i="1"/>
  <c r="H52" i="1"/>
  <c r="H51" i="1"/>
  <c r="H50" i="1"/>
  <c r="H49" i="1"/>
  <c r="H48" i="1"/>
  <c r="H47" i="1"/>
  <c r="H46" i="1"/>
  <c r="I45" i="1"/>
  <c r="G41" i="1"/>
  <c r="F41" i="1"/>
  <c r="E41" i="1"/>
  <c r="D41" i="1"/>
  <c r="C41" i="1"/>
  <c r="B41" i="1"/>
  <c r="H40" i="1"/>
  <c r="H39" i="1"/>
  <c r="H38" i="1"/>
  <c r="H37" i="1"/>
  <c r="H36" i="1"/>
  <c r="H35" i="1"/>
  <c r="H34" i="1"/>
  <c r="H33" i="1"/>
  <c r="I32" i="1"/>
  <c r="H27" i="1"/>
  <c r="H108" i="1" s="1"/>
  <c r="G27" i="1"/>
  <c r="G108" i="1" s="1"/>
  <c r="F27" i="1"/>
  <c r="E27" i="1"/>
  <c r="D27" i="1"/>
  <c r="C27" i="1"/>
  <c r="B27" i="1"/>
  <c r="I25" i="1"/>
  <c r="U100" i="1" s="1"/>
  <c r="I24" i="1"/>
  <c r="I39" i="1" s="1"/>
  <c r="I23" i="1"/>
  <c r="I64" i="1" s="1"/>
  <c r="I20" i="1"/>
  <c r="I36" i="1" s="1"/>
  <c r="I18" i="1"/>
  <c r="U93" i="1" s="1"/>
  <c r="I17" i="1"/>
  <c r="U92" i="1" s="1"/>
  <c r="I16" i="1"/>
  <c r="I62" i="1" s="1"/>
  <c r="I15" i="1"/>
  <c r="I52" i="1" s="1"/>
  <c r="I14" i="1"/>
  <c r="I61" i="1" s="1"/>
  <c r="I13" i="1"/>
  <c r="U88" i="1" s="1"/>
  <c r="I11" i="1"/>
  <c r="I60" i="1" s="1"/>
  <c r="I6" i="1"/>
  <c r="I48" i="1" s="1"/>
  <c r="I5" i="1"/>
  <c r="U80" i="1" s="1"/>
  <c r="I35" i="2" l="1"/>
  <c r="K74" i="1"/>
  <c r="K35" i="2"/>
  <c r="S80" i="1"/>
  <c r="S83" i="1"/>
  <c r="S98" i="1"/>
  <c r="T100" i="1"/>
  <c r="Y22" i="4"/>
  <c r="Y26" i="4"/>
  <c r="S82" i="1"/>
  <c r="T84" i="1"/>
  <c r="S79" i="1"/>
  <c r="T80" i="1"/>
  <c r="V80" i="1" s="1"/>
  <c r="S92" i="1"/>
  <c r="S94" i="1"/>
  <c r="S95" i="1"/>
  <c r="M102" i="1"/>
  <c r="G27" i="4"/>
  <c r="M27" i="4"/>
  <c r="S96" i="1"/>
  <c r="S99" i="1"/>
  <c r="S85" i="1"/>
  <c r="S88" i="1"/>
  <c r="S90" i="1"/>
  <c r="S91" i="1"/>
  <c r="T92" i="1"/>
  <c r="S101" i="1"/>
  <c r="J102" i="1"/>
  <c r="J27" i="4"/>
  <c r="S27" i="4"/>
  <c r="W80" i="1"/>
  <c r="Y80" i="1" s="1"/>
  <c r="V93" i="1"/>
  <c r="W93" i="1"/>
  <c r="Y93" i="1" s="1"/>
  <c r="V100" i="1"/>
  <c r="W100" i="1"/>
  <c r="Y100" i="1" s="1"/>
  <c r="Y6" i="4"/>
  <c r="Y10" i="4"/>
  <c r="Y14" i="4"/>
  <c r="Y23" i="4"/>
  <c r="V84" i="1"/>
  <c r="W84" i="1"/>
  <c r="Y84" i="1" s="1"/>
  <c r="V92" i="1"/>
  <c r="W92" i="1"/>
  <c r="Y92" i="1" s="1"/>
  <c r="W27" i="4"/>
  <c r="Y24" i="4"/>
  <c r="V88" i="1"/>
  <c r="W88" i="1"/>
  <c r="Y88" i="1" s="1"/>
  <c r="V85" i="1"/>
  <c r="W85" i="1"/>
  <c r="Y85" i="1" s="1"/>
  <c r="Y4" i="4"/>
  <c r="Y8" i="4"/>
  <c r="Y12" i="4"/>
  <c r="Y16" i="4"/>
  <c r="V96" i="1"/>
  <c r="W96" i="1"/>
  <c r="Y96" i="1" s="1"/>
  <c r="V101" i="1"/>
  <c r="W101" i="1"/>
  <c r="Y101" i="1" s="1"/>
  <c r="I46" i="1"/>
  <c r="U79" i="1"/>
  <c r="I33" i="1"/>
  <c r="U83" i="1"/>
  <c r="W83" i="1" s="1"/>
  <c r="Y83" i="1" s="1"/>
  <c r="U91" i="1"/>
  <c r="U95" i="1"/>
  <c r="U99" i="1"/>
  <c r="H41" i="1"/>
  <c r="H71" i="1" s="1"/>
  <c r="U89" i="1"/>
  <c r="H53" i="1"/>
  <c r="H72" i="1" s="1"/>
  <c r="H74" i="1" s="1"/>
  <c r="I34" i="1"/>
  <c r="I65" i="1"/>
  <c r="H35" i="2"/>
  <c r="I63" i="1"/>
  <c r="U81" i="1"/>
  <c r="U97" i="1"/>
  <c r="I40" i="1"/>
  <c r="I59" i="1"/>
  <c r="U87" i="1"/>
  <c r="U27" i="4"/>
  <c r="V27" i="4" s="1"/>
  <c r="X27" i="4"/>
  <c r="Y5" i="4"/>
  <c r="Y9" i="4"/>
  <c r="Y13" i="4"/>
  <c r="Y17" i="4"/>
  <c r="Y21" i="4"/>
  <c r="I33" i="4"/>
  <c r="I56" i="4" s="1"/>
  <c r="V83" i="1"/>
  <c r="T82" i="1"/>
  <c r="V82" i="1" s="1"/>
  <c r="T86" i="1"/>
  <c r="T90" i="1"/>
  <c r="T94" i="1"/>
  <c r="T98" i="1"/>
  <c r="F108" i="1"/>
  <c r="I47" i="1"/>
  <c r="I49" i="1"/>
  <c r="I51" i="1"/>
  <c r="U86" i="1"/>
  <c r="U90" i="1"/>
  <c r="U94" i="1"/>
  <c r="U98" i="1"/>
  <c r="G102" i="1"/>
  <c r="I37" i="1"/>
  <c r="I58" i="1"/>
  <c r="R102" i="1"/>
  <c r="I27" i="1"/>
  <c r="V97" i="1" l="1"/>
  <c r="W97" i="1"/>
  <c r="Y97" i="1" s="1"/>
  <c r="V90" i="1"/>
  <c r="W90" i="1"/>
  <c r="Y90" i="1" s="1"/>
  <c r="V81" i="1"/>
  <c r="W81" i="1"/>
  <c r="Y81" i="1" s="1"/>
  <c r="V99" i="1"/>
  <c r="W99" i="1"/>
  <c r="Y99" i="1" s="1"/>
  <c r="V86" i="1"/>
  <c r="W86" i="1"/>
  <c r="Y86" i="1" s="1"/>
  <c r="V94" i="1"/>
  <c r="W94" i="1"/>
  <c r="Y94" i="1" s="1"/>
  <c r="V87" i="1"/>
  <c r="W87" i="1"/>
  <c r="Y87" i="1" s="1"/>
  <c r="V95" i="1"/>
  <c r="W95" i="1"/>
  <c r="Y95" i="1" s="1"/>
  <c r="V79" i="1"/>
  <c r="W79" i="1"/>
  <c r="Y79" i="1" s="1"/>
  <c r="V98" i="1"/>
  <c r="W98" i="1"/>
  <c r="Y98" i="1" s="1"/>
  <c r="Y27" i="4"/>
  <c r="V89" i="1"/>
  <c r="W89" i="1"/>
  <c r="Y89" i="1" s="1"/>
  <c r="V91" i="1"/>
  <c r="W91" i="1"/>
  <c r="Y91" i="1" s="1"/>
  <c r="I66" i="1"/>
  <c r="I73" i="1" s="1"/>
  <c r="I41" i="1"/>
  <c r="I71" i="1" s="1"/>
  <c r="I53" i="1"/>
  <c r="I72" i="1" s="1"/>
  <c r="S102" i="1"/>
  <c r="T102" i="1"/>
  <c r="I108" i="1"/>
  <c r="U102" i="1"/>
  <c r="V102" i="1" l="1"/>
  <c r="W102" i="1"/>
  <c r="Y102" i="1" s="1"/>
  <c r="I74" i="1"/>
</calcChain>
</file>

<file path=xl/sharedStrings.xml><?xml version="1.0" encoding="utf-8"?>
<sst xmlns="http://schemas.openxmlformats.org/spreadsheetml/2006/main" count="192" uniqueCount="45">
  <si>
    <t>LGAs</t>
  </si>
  <si>
    <t>Birnin Gwari</t>
  </si>
  <si>
    <t>Chikun</t>
  </si>
  <si>
    <t>Giwa</t>
  </si>
  <si>
    <t>Igabi</t>
  </si>
  <si>
    <t>Ikara</t>
  </si>
  <si>
    <t>Jaba</t>
  </si>
  <si>
    <t>Jemaa</t>
  </si>
  <si>
    <t>Kachia</t>
  </si>
  <si>
    <t>Kaduna North</t>
  </si>
  <si>
    <t>Kaduna 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</si>
  <si>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</si>
  <si>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</si>
  <si>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</si>
  <si>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</si>
  <si>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</si>
  <si>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</si>
  <si>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</si>
  <si>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</si>
  <si>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</si>
  <si>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</si>
  <si>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</si>
  <si>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</si>
  <si>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</si>
  <si>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State Average Price</t>
  </si>
  <si>
    <t>Zone 1 Average Price</t>
  </si>
  <si>
    <t>Zone 2 Average Price</t>
  </si>
  <si>
    <t>Zone 3 Average Price</t>
  </si>
  <si>
    <t>Zonal Averege Price</t>
  </si>
  <si>
    <t>M on M Change</t>
  </si>
  <si>
    <t>State</t>
  </si>
  <si>
    <t>Kaduna State Gas Oil Average Price</t>
  </si>
  <si>
    <t>Y on Y Change</t>
  </si>
  <si>
    <t>JAN-NOV, 2021 KADUNA STATE LIQUEFIED PETROLEUM GAS AVERAGE PRICE WATCH (PER KG)</t>
  </si>
  <si>
    <t>JAN-NOV, 2021 KADUNA STATE LIQUEFIED PETROLEUM GAS PRICE WATCH (PER KG ) (ZONE 1)</t>
  </si>
  <si>
    <t>JAN-NOV, 2021 KADUNA STATE LIQUEFIED PETROLEUM GAS PRICE WATCH (PER KG ) (ZONE 2)</t>
  </si>
  <si>
    <t>JAN-NOV, 2021 KADUNA STATE LIQUEFIED PETROLEUM GAS PRICE WATCH (PER KG ) (ZONE 3)</t>
  </si>
  <si>
    <t>JAN-NOV, 2021 KADUNA STATE LIQUEFIED PETROLEUM GAS PRICE WATCH (PER KG ) (ZONAL AVERAGE)</t>
  </si>
  <si>
    <t>JAN-NOV, 2021 KADUNA STATE LIQUEFIED PETROLEUM GAS PRICE WATCH (PER KG ) (Month on Month Change)</t>
  </si>
  <si>
    <t>JAN-NOV, 2021 KADUNA STATE MONTH ON MONTH LIQUEFIED PETROLEUM GAS AVERAGE PRICE WATCH (PER KG)</t>
  </si>
  <si>
    <t>NOVEMBER, 2021 LIQUEFIED PETROLEUM GAS AVERAGE PRICE WATCH (PER KG ) ACROSS LGAs</t>
  </si>
  <si>
    <t xml:space="preserve">JAN-NOV, 2021 LIQUEFIED PETROLEUM GAS ZONAL AVERAGE PRICE WATCH (PER KG) </t>
  </si>
  <si>
    <t xml:space="preserve">JAN-NOV, 2021 LIQUEFIED PETROLEUM GAS PRICE WATCH (PER KG ) STATE MONTH ON MONTH AVERAGE PRICE </t>
  </si>
  <si>
    <t xml:space="preserve">JAN-NOV 2021 KADUNA STATE LIQUEFIED PETROLEUM GAS YEAR ON YEAR AVERAGE PRICE (PER KG) 
 </t>
  </si>
  <si>
    <t>JAN-NOV, 2020 LIQUEFIED PETROLEUM GAS AVERAGE PRICE WATCH (PER KG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</si>
</sst>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wrapText="1"/>
    </xf>
    <xf numFmtId="17" fontId="2" fillId="0" borderId="2" xfId="0" applyNumberFormat="1" applyFont="1" applyBorder="1"/>
    <xf numFmtId="0" fontId="3" fillId="0" borderId="2" xfId="0" applyFont="1" applyBorder="1" applyAlignment="1">
      <alignment wrapText="1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17" fontId="2" fillId="0" borderId="2" xfId="0" applyNumberFormat="1" applyFont="1" applyBorder="1" applyAlignment="1">
      <alignment wrapText="1"/>
    </xf>
    <xf numFmtId="0" fontId="0" fillId="0" borderId="0" xfId="0" applyFont="1"/>
    <xf numFmtId="2" fontId="0" fillId="0" borderId="0" xfId="0" applyNumberFormat="1" applyFont="1"/>
    <xf numFmtId="0" fontId="3" fillId="0" borderId="2" xfId="0" applyFont="1" applyBorder="1"/>
    <xf numFmtId="2" fontId="0" fillId="0" borderId="2" xfId="0" applyNumberFormat="1" applyBorder="1"/>
    <xf numFmtId="0" fontId="2" fillId="0" borderId="4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17" fontId="1" fillId="0" borderId="4" xfId="0" applyNumberFormat="1" applyFont="1" applyBorder="1" applyAlignment="1">
      <alignment horizontal="center" wrapText="1"/>
    </xf>
    <xf numFmtId="17" fontId="1" fillId="0" borderId="0" xfId="0" applyNumberFormat="1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17" fontId="1" fillId="0" borderId="3" xfId="0" applyNumberFormat="1" applyFont="1" applyBorder="1" applyAlignment="1"/>
    <xf numFmtId="17" fontId="1" fillId="0" borderId="4" xfId="0" applyNumberFormat="1" applyFont="1" applyBorder="1" applyAlignment="1"/>
    <xf numFmtId="17" fontId="1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/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/>
    <xf numFmtId="2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effectLst/>
                <a:latin typeface="+mn-lt"/>
              </a:rPr>
              <a:t>Jan-Oct, 2021 Kaduna State Month on Month Liquefied Petroleum  Gas Oil Average Price Watch </a:t>
            </a:r>
            <a:r>
              <a:rPr lang="en-US" sz="1600" b="1" i="0" u="none" strike="noStrike" cap="none" normalizeH="0" baseline="0">
                <a:effectLst/>
                <a:latin typeface="+mn-lt"/>
              </a:rPr>
              <a:t>Trend </a:t>
            </a:r>
            <a:r>
              <a:rPr lang="en-US" sz="1400" b="1" i="0" baseline="0">
                <a:effectLst/>
                <a:latin typeface="+mn-lt"/>
              </a:rPr>
              <a:t>(Per KG) </a:t>
            </a:r>
            <a:endParaRPr lang="en-US" sz="1400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 2021 M on M'!$A$108</c:f>
              <c:strCache>
                <c:ptCount val="1"/>
                <c:pt idx="0">
                  <c:v>Kaduna State Gas Oil Average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'Nov 2021 M on M'!$B$107:$L$107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'Nov 2021 M on M'!$B$108:$L$108</c:f>
              <c:numCache>
                <c:formatCode>0.00</c:formatCode>
                <c:ptCount val="11"/>
                <c:pt idx="0">
                  <c:v>357.04347826086956</c:v>
                </c:pt>
                <c:pt idx="1">
                  <c:v>380.60869565217394</c:v>
                </c:pt>
                <c:pt idx="2">
                  <c:v>406.86956521739131</c:v>
                </c:pt>
                <c:pt idx="3">
                  <c:v>414.69565217391306</c:v>
                </c:pt>
                <c:pt idx="4">
                  <c:v>409.13043478260869</c:v>
                </c:pt>
                <c:pt idx="5">
                  <c:v>425</c:v>
                </c:pt>
                <c:pt idx="6">
                  <c:v>440.26086956521738</c:v>
                </c:pt>
                <c:pt idx="7">
                  <c:v>515.70434782608697</c:v>
                </c:pt>
                <c:pt idx="8">
                  <c:v>569.04347826086962</c:v>
                </c:pt>
                <c:pt idx="9">
                  <c:v>678.08695652173913</c:v>
                </c:pt>
                <c:pt idx="10">
                  <c:v>747.56521739130437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6-46F9-BF12-F20EAE1066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7257712"/>
        <c:axId val="857246480"/>
      </c:lineChart>
      <c:dateAx>
        <c:axId val="85725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46480"/>
        <c:crosses val="autoZero"/>
        <c:auto val="1"/>
        <c:lblOffset val="100"/>
        <c:baseTimeUnit val="months"/>
      </c:dateAx>
      <c:valAx>
        <c:axId val="85724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577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effectLst/>
                <a:latin typeface="+mn-lt"/>
              </a:rPr>
              <a:t>November 2021 Liquefied Petroleum Gas Average  Price Trend (Per KG) Across LGAs</a:t>
            </a:r>
            <a:endParaRPr lang="en-US" sz="1400" b="1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'Jan-Nov 2021 Chat'!$B$3</c:f>
              <c:strCache>
                <c:ptCount val="1"/>
                <c:pt idx="0">
                  <c:v>Nov-21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'Jan-Nov 2021 Chat'!$A$4:$A$26</c:f>
              <c:strCache>
                <c:ptCount val="23"/>
                <c:pt idx="0">
                  <c:v>Birnin Gwari</c:v>
                </c:pt>
                <c:pt idx="1">
                  <c:v>Chikun</c:v>
                </c:pt>
                <c:pt idx="2">
                  <c:v>Giwa</c:v>
                </c:pt>
                <c:pt idx="3">
                  <c:v>Igabi</c:v>
                </c:pt>
                <c:pt idx="4">
                  <c:v>Ikara</c:v>
                </c:pt>
                <c:pt idx="5">
                  <c:v>Jaba</c:v>
                </c:pt>
                <c:pt idx="6">
                  <c:v>Jemaa</c:v>
                </c:pt>
                <c:pt idx="7">
                  <c:v>Kachia</c:v>
                </c:pt>
                <c:pt idx="8">
                  <c:v>Kaduna North</c:v>
                </c:pt>
                <c:pt idx="9">
                  <c:v>Kaduna South</c:v>
                </c:pt>
                <c:pt idx="10">
                  <c:v>Kagarko</c:v>
                </c:pt>
                <c:pt idx="11">
                  <c:v>Kajuru</c:v>
                </c:pt>
                <c:pt idx="12">
                  <c:v>Kaura</c:v>
                </c:pt>
                <c:pt idx="13">
                  <c:v>Kauru</c:v>
                </c:pt>
                <c:pt idx="14">
                  <c:v>Kubau</c:v>
                </c:pt>
                <c:pt idx="15">
                  <c:v>Kudan</c:v>
                </c:pt>
                <c:pt idx="16">
                  <c:v>Lere</c:v>
                </c:pt>
                <c:pt idx="17">
                  <c:v>Makarfi</c:v>
                </c:pt>
                <c:pt idx="18">
                  <c:v>Sabon Gari</c:v>
                </c:pt>
                <c:pt idx="19">
                  <c:v>Sanga</c:v>
                </c:pt>
                <c:pt idx="20">
                  <c:v>Soba</c:v>
                </c:pt>
                <c:pt idx="21">
                  <c:v>Zangon Kataf</c:v>
                </c:pt>
                <c:pt idx="22">
                  <c:v>Zaria</c:v>
                </c:pt>
              </c:strCache>
            </c:strRef>
          </c:cat>
          <c:val>
            <c:numRef>
              <c:f>'Jan-Nov 2021 Chat'!$B$4:$B$26</c:f>
              <c:numCache>
                <c:formatCode>0.00</c:formatCode>
                <c:ptCount val="23"/>
                <c:pt idx="0">
                  <c:v>760</c:v>
                </c:pt>
                <c:pt idx="1">
                  <c:v>750</c:v>
                </c:pt>
                <c:pt idx="2">
                  <c:v>784</c:v>
                </c:pt>
                <c:pt idx="3">
                  <c:v>800</c:v>
                </c:pt>
                <c:pt idx="4">
                  <c:v>760</c:v>
                </c:pt>
                <c:pt idx="5">
                  <c:v>744</c:v>
                </c:pt>
                <c:pt idx="6">
                  <c:v>760</c:v>
                </c:pt>
                <c:pt idx="7">
                  <c:v>800</c:v>
                </c:pt>
                <c:pt idx="8">
                  <c:v>696</c:v>
                </c:pt>
                <c:pt idx="9">
                  <c:v>696</c:v>
                </c:pt>
                <c:pt idx="10">
                  <c:v>760</c:v>
                </c:pt>
                <c:pt idx="11">
                  <c:v>760</c:v>
                </c:pt>
                <c:pt idx="12">
                  <c:v>720</c:v>
                </c:pt>
                <c:pt idx="13">
                  <c:v>750</c:v>
                </c:pt>
                <c:pt idx="14">
                  <c:v>800</c:v>
                </c:pt>
                <c:pt idx="15">
                  <c:v>704</c:v>
                </c:pt>
                <c:pt idx="16">
                  <c:v>704</c:v>
                </c:pt>
                <c:pt idx="17">
                  <c:v>704</c:v>
                </c:pt>
                <c:pt idx="18">
                  <c:v>750</c:v>
                </c:pt>
                <c:pt idx="19">
                  <c:v>768</c:v>
                </c:pt>
                <c:pt idx="20">
                  <c:v>744</c:v>
                </c:pt>
                <c:pt idx="21">
                  <c:v>768</c:v>
                </c:pt>
                <c:pt idx="22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3-4B65-B36E-4F463B350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31862943"/>
        <c:axId val="331862527"/>
      </c:barChart>
      <c:catAx>
        <c:axId val="331862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62527"/>
        <c:crosses val="autoZero"/>
        <c:auto val="1"/>
        <c:lblAlgn val="ctr"/>
        <c:lblOffset val="100"/>
        <c:noMultiLvlLbl val="0"/>
      </c:catAx>
      <c:valAx>
        <c:axId val="33186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6294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Jan-Nov 2021 Liquefied Petroleum Gas Zonal Average Price Trend (Per KG) Across The State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'Jan-Nov 2021 Chat'!$A$32</c:f>
              <c:strCache>
                <c:ptCount val="1"/>
                <c:pt idx="0">
                  <c:v>Zone 1 Average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'Jan-Nov 2021 Chat'!$B$30:$L$31</c:f>
              <c:strCache>
                <c:ptCount val="11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Sep-21</c:v>
                </c:pt>
                <c:pt idx="9">
                  <c:v>Oct-21</c:v>
                </c:pt>
                <c:pt idx="10">
                  <c:v>Nov-21</c:v>
                </c:pt>
              </c:strCache>
            </c:strRef>
          </c:cat>
          <c:val>
            <c:numRef>
              <c:f>'Jan-Nov 2021 Chat'!$B$32:$L$32</c:f>
              <c:numCache>
                <c:formatCode>0.00</c:formatCode>
                <c:ptCount val="11"/>
                <c:pt idx="0">
                  <c:v>360</c:v>
                </c:pt>
                <c:pt idx="1">
                  <c:v>378.75</c:v>
                </c:pt>
                <c:pt idx="2">
                  <c:v>406.75</c:v>
                </c:pt>
                <c:pt idx="3">
                  <c:v>415</c:v>
                </c:pt>
                <c:pt idx="4">
                  <c:v>404.5</c:v>
                </c:pt>
                <c:pt idx="5">
                  <c:v>427.75</c:v>
                </c:pt>
                <c:pt idx="6">
                  <c:v>431.25</c:v>
                </c:pt>
                <c:pt idx="7">
                  <c:v>510</c:v>
                </c:pt>
                <c:pt idx="8">
                  <c:v>566.75</c:v>
                </c:pt>
                <c:pt idx="9">
                  <c:v>680</c:v>
                </c:pt>
                <c:pt idx="10">
                  <c:v>734.75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4-414E-8B47-14B9ECFC2ED3}"/>
            </c:ext>
          </c:extLst>
        </c:ser>
        <c:ser>
          <c:idx val="1"/>
          <c:order val="1"/>
          <c:tx>
            <c:strRef>
              <c:f>'Jan-Nov 2021 Chat'!$A$33</c:f>
              <c:strCache>
                <c:ptCount val="1"/>
                <c:pt idx="0">
                  <c:v>Zone 2 Average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'Jan-Nov 2021 Chat'!$B$30:$L$31</c:f>
              <c:strCache>
                <c:ptCount val="11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Sep-21</c:v>
                </c:pt>
                <c:pt idx="9">
                  <c:v>Oct-21</c:v>
                </c:pt>
                <c:pt idx="10">
                  <c:v>Nov-21</c:v>
                </c:pt>
              </c:strCache>
            </c:strRef>
          </c:cat>
          <c:val>
            <c:numRef>
              <c:f>'Jan-Nov 2021 Chat'!$B$33:$L$33</c:f>
              <c:numCache>
                <c:formatCode>0.00</c:formatCode>
                <c:ptCount val="11"/>
                <c:pt idx="0">
                  <c:v>347.42857142857144</c:v>
                </c:pt>
                <c:pt idx="1">
                  <c:v>363.42857142857144</c:v>
                </c:pt>
                <c:pt idx="2">
                  <c:v>400</c:v>
                </c:pt>
                <c:pt idx="3">
                  <c:v>407.14285714285717</c:v>
                </c:pt>
                <c:pt idx="4">
                  <c:v>402</c:v>
                </c:pt>
                <c:pt idx="5">
                  <c:v>423.71428571428572</c:v>
                </c:pt>
                <c:pt idx="6">
                  <c:v>464</c:v>
                </c:pt>
                <c:pt idx="7">
                  <c:v>527.02857142857135</c:v>
                </c:pt>
                <c:pt idx="8">
                  <c:v>573.14285714285711</c:v>
                </c:pt>
                <c:pt idx="9">
                  <c:v>670.28571428571433</c:v>
                </c:pt>
                <c:pt idx="10">
                  <c:v>749.42857142857144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4-414E-8B47-14B9ECFC2ED3}"/>
            </c:ext>
          </c:extLst>
        </c:ser>
        <c:ser>
          <c:idx val="2"/>
          <c:order val="2"/>
          <c:tx>
            <c:strRef>
              <c:f>'Jan-Nov 2021 Chat'!$A$34</c:f>
              <c:strCache>
                <c:ptCount val="1"/>
                <c:pt idx="0">
                  <c:v>Zone 3 Average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'Jan-Nov 2021 Chat'!$B$30:$L$31</c:f>
              <c:strCache>
                <c:ptCount val="11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Sep-21</c:v>
                </c:pt>
                <c:pt idx="9">
                  <c:v>Oct-21</c:v>
                </c:pt>
                <c:pt idx="10">
                  <c:v>Nov-21</c:v>
                </c:pt>
              </c:strCache>
            </c:strRef>
          </c:cat>
          <c:val>
            <c:numRef>
              <c:f>'Jan-Nov 2021 Chat'!$B$34:$L$34</c:f>
              <c:numCache>
                <c:formatCode>0.00</c:formatCode>
                <c:ptCount val="11"/>
                <c:pt idx="0">
                  <c:v>362.5</c:v>
                </c:pt>
                <c:pt idx="1">
                  <c:v>397.5</c:v>
                </c:pt>
                <c:pt idx="2">
                  <c:v>413</c:v>
                </c:pt>
                <c:pt idx="3">
                  <c:v>414</c:v>
                </c:pt>
                <c:pt idx="4">
                  <c:v>480</c:v>
                </c:pt>
                <c:pt idx="5">
                  <c:v>423.14285714285717</c:v>
                </c:pt>
                <c:pt idx="6">
                  <c:v>428.5</c:v>
                </c:pt>
                <c:pt idx="7">
                  <c:v>510.5</c:v>
                </c:pt>
                <c:pt idx="8">
                  <c:v>567.75</c:v>
                </c:pt>
                <c:pt idx="9">
                  <c:v>683</c:v>
                </c:pt>
                <c:pt idx="10">
                  <c:v>758.75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4-414E-8B47-14B9ECFC2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244224"/>
        <c:axId val="851247136"/>
      </c:barChart>
      <c:dateAx>
        <c:axId val="85124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47136"/>
        <c:crosses val="autoZero"/>
        <c:auto val="1"/>
        <c:lblOffset val="100"/>
        <c:baseTimeUnit val="months"/>
      </c:dateAx>
      <c:valAx>
        <c:axId val="8512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effectLst/>
                <a:latin typeface="+mn-lt"/>
              </a:rPr>
              <a:t>Jan-Nov, 2021 Kaduna State Month on Month Liquefied Petroleum  Gas Oil Average Price Watch Trend (Per KG) </a:t>
            </a:r>
            <a:endParaRPr lang="en-US" sz="1400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'State Trend 3'!$B$4</c:f>
              <c:strCache>
                <c:ptCount val="1"/>
                <c:pt idx="0">
                  <c:v>Kaduna State Gas Oil Average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'State Trend 3'!$C$3:$M$3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'State Trend 3'!$C$4:$M$4</c:f>
              <c:numCache>
                <c:formatCode>0.00</c:formatCode>
                <c:ptCount val="11"/>
                <c:pt idx="0">
                  <c:v>357.04347826086956</c:v>
                </c:pt>
                <c:pt idx="1">
                  <c:v>380.60869565217394</c:v>
                </c:pt>
                <c:pt idx="2">
                  <c:v>406.86956521739131</c:v>
                </c:pt>
                <c:pt idx="3">
                  <c:v>414.69565217391306</c:v>
                </c:pt>
                <c:pt idx="4">
                  <c:v>409.13043478260869</c:v>
                </c:pt>
                <c:pt idx="5">
                  <c:v>425</c:v>
                </c:pt>
                <c:pt idx="6">
                  <c:v>440.26086956521738</c:v>
                </c:pt>
                <c:pt idx="7">
                  <c:v>515.70434782608697</c:v>
                </c:pt>
                <c:pt idx="8">
                  <c:v>569.04347826086962</c:v>
                </c:pt>
                <c:pt idx="9">
                  <c:v>678.08695652173913</c:v>
                </c:pt>
                <c:pt idx="10">
                  <c:v>747.56521739130437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0-4562-B235-EDF660AC6D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7231920"/>
        <c:axId val="857252304"/>
      </c:lineChart>
      <c:dateAx>
        <c:axId val="857231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52304"/>
        <c:crosses val="autoZero"/>
        <c:auto val="1"/>
        <c:lblOffset val="100"/>
        <c:baseTimeUnit val="months"/>
      </c:dateAx>
      <c:valAx>
        <c:axId val="85725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319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108</xdr:row>
      <xdr:rowOff>166687</xdr:rowOff>
    </xdr:from>
    <xdr:to>
      <xdr:col>9</xdr:col>
      <xdr:colOff>114300</xdr:colOff>
      <xdr:row>123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A5510F-D662-43AA-9B7B-2EB994CAD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9</xdr:row>
      <xdr:rowOff>33337</xdr:rowOff>
    </xdr:from>
    <xdr:to>
      <xdr:col>11</xdr:col>
      <xdr:colOff>600075</xdr:colOff>
      <xdr:row>22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4FF906-DAAD-4171-9061-15DAED77A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35</xdr:row>
      <xdr:rowOff>157162</xdr:rowOff>
    </xdr:from>
    <xdr:to>
      <xdr:col>8</xdr:col>
      <xdr:colOff>457200</xdr:colOff>
      <xdr:row>50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75F6CC-1D59-43D0-A054-40A7B7084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71437</xdr:rowOff>
    </xdr:from>
    <xdr:to>
      <xdr:col>10</xdr:col>
      <xdr:colOff>219075</xdr:colOff>
      <xdr:row>19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D2C56-6E47-453E-BB7F-E140C92BB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BS%20REPORTS%202021/GAS%20PRICE%20CON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DBS%20REPORTS%202021/2021%20GAS%20REPORTS/GAS%20PRICE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DBS%20REPORTS%202021/JUL-AUG%20GAS%20PRICE%20WATCH%20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E2">
            <v>520</v>
          </cell>
          <cell r="J2">
            <v>320</v>
          </cell>
        </row>
        <row r="3">
          <cell r="E3">
            <v>504</v>
          </cell>
          <cell r="J3">
            <v>320</v>
          </cell>
        </row>
        <row r="4">
          <cell r="E4">
            <v>512</v>
          </cell>
          <cell r="J4">
            <v>320</v>
          </cell>
        </row>
        <row r="5">
          <cell r="E5">
            <v>595.20000000000005</v>
          </cell>
          <cell r="J5">
            <v>360</v>
          </cell>
        </row>
        <row r="6">
          <cell r="E6">
            <v>504</v>
          </cell>
          <cell r="J6">
            <v>360</v>
          </cell>
        </row>
        <row r="7">
          <cell r="E7">
            <v>528</v>
          </cell>
          <cell r="J7">
            <v>340</v>
          </cell>
        </row>
        <row r="8">
          <cell r="E8">
            <v>512</v>
          </cell>
          <cell r="J8">
            <v>400</v>
          </cell>
        </row>
        <row r="9">
          <cell r="E9">
            <v>512</v>
          </cell>
          <cell r="J9">
            <v>384</v>
          </cell>
        </row>
        <row r="10">
          <cell r="E10">
            <v>528</v>
          </cell>
          <cell r="J10">
            <v>304</v>
          </cell>
        </row>
        <row r="11">
          <cell r="E11">
            <v>500</v>
          </cell>
          <cell r="J11">
            <v>320</v>
          </cell>
        </row>
        <row r="12">
          <cell r="E12">
            <v>528</v>
          </cell>
          <cell r="J12">
            <v>384</v>
          </cell>
        </row>
        <row r="13">
          <cell r="E13">
            <v>530</v>
          </cell>
          <cell r="J13">
            <v>296</v>
          </cell>
        </row>
        <row r="14">
          <cell r="E14">
            <v>512</v>
          </cell>
          <cell r="J14">
            <v>320</v>
          </cell>
        </row>
        <row r="15">
          <cell r="E15">
            <v>500</v>
          </cell>
          <cell r="J15">
            <v>440</v>
          </cell>
        </row>
        <row r="16">
          <cell r="E16">
            <v>504</v>
          </cell>
          <cell r="J16">
            <v>320</v>
          </cell>
        </row>
        <row r="17">
          <cell r="E17">
            <v>504</v>
          </cell>
          <cell r="J17">
            <v>360</v>
          </cell>
        </row>
        <row r="18">
          <cell r="E18">
            <v>512</v>
          </cell>
          <cell r="J18">
            <v>376</v>
          </cell>
        </row>
        <row r="19">
          <cell r="E19">
            <v>504</v>
          </cell>
          <cell r="J19">
            <v>320</v>
          </cell>
        </row>
        <row r="20">
          <cell r="E20">
            <v>528</v>
          </cell>
          <cell r="J20">
            <v>304</v>
          </cell>
        </row>
        <row r="21">
          <cell r="E21">
            <v>480</v>
          </cell>
          <cell r="J21">
            <v>344</v>
          </cell>
        </row>
        <row r="22">
          <cell r="E22">
            <v>512</v>
          </cell>
          <cell r="J22">
            <v>320</v>
          </cell>
        </row>
        <row r="23">
          <cell r="E23">
            <v>520</v>
          </cell>
          <cell r="J23">
            <v>336</v>
          </cell>
        </row>
        <row r="24">
          <cell r="E24">
            <v>512</v>
          </cell>
          <cell r="J24">
            <v>304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M2">
            <v>680</v>
          </cell>
          <cell r="P2">
            <v>320</v>
          </cell>
          <cell r="S2">
            <v>760</v>
          </cell>
          <cell r="V2">
            <v>360</v>
          </cell>
        </row>
        <row r="3">
          <cell r="M3">
            <v>680</v>
          </cell>
          <cell r="P3">
            <v>320</v>
          </cell>
          <cell r="S3">
            <v>750</v>
          </cell>
          <cell r="V3">
            <v>360</v>
          </cell>
        </row>
        <row r="4">
          <cell r="M4">
            <v>680</v>
          </cell>
          <cell r="P4">
            <v>320</v>
          </cell>
          <cell r="S4">
            <v>784</v>
          </cell>
          <cell r="V4">
            <v>320</v>
          </cell>
        </row>
        <row r="5">
          <cell r="M5">
            <v>680</v>
          </cell>
          <cell r="P5">
            <v>360</v>
          </cell>
          <cell r="S5">
            <v>800</v>
          </cell>
          <cell r="V5">
            <v>360</v>
          </cell>
        </row>
        <row r="6">
          <cell r="M6">
            <v>680</v>
          </cell>
          <cell r="P6">
            <v>360</v>
          </cell>
          <cell r="S6">
            <v>760</v>
          </cell>
          <cell r="V6">
            <v>360</v>
          </cell>
        </row>
        <row r="7">
          <cell r="M7">
            <v>680</v>
          </cell>
          <cell r="P7">
            <v>340</v>
          </cell>
          <cell r="S7">
            <v>744</v>
          </cell>
          <cell r="V7">
            <v>340</v>
          </cell>
        </row>
        <row r="8">
          <cell r="M8">
            <v>680</v>
          </cell>
          <cell r="P8">
            <v>400</v>
          </cell>
          <cell r="S8">
            <v>760</v>
          </cell>
          <cell r="V8">
            <v>400</v>
          </cell>
        </row>
        <row r="9">
          <cell r="M9">
            <v>696</v>
          </cell>
          <cell r="P9">
            <v>384</v>
          </cell>
          <cell r="S9">
            <v>800</v>
          </cell>
          <cell r="V9">
            <v>384</v>
          </cell>
        </row>
        <row r="10">
          <cell r="M10">
            <v>656</v>
          </cell>
          <cell r="P10">
            <v>304</v>
          </cell>
          <cell r="S10">
            <v>696</v>
          </cell>
          <cell r="V10">
            <v>304</v>
          </cell>
        </row>
        <row r="11">
          <cell r="M11">
            <v>656</v>
          </cell>
          <cell r="P11">
            <v>320</v>
          </cell>
          <cell r="S11">
            <v>696</v>
          </cell>
          <cell r="V11">
            <v>320</v>
          </cell>
        </row>
        <row r="12">
          <cell r="M12">
            <v>680</v>
          </cell>
          <cell r="P12">
            <v>384</v>
          </cell>
          <cell r="S12">
            <v>760</v>
          </cell>
          <cell r="V12">
            <v>384</v>
          </cell>
        </row>
        <row r="13">
          <cell r="M13">
            <v>660</v>
          </cell>
          <cell r="P13">
            <v>296</v>
          </cell>
          <cell r="S13">
            <v>760</v>
          </cell>
          <cell r="V13">
            <v>296</v>
          </cell>
        </row>
        <row r="14">
          <cell r="M14">
            <v>696</v>
          </cell>
          <cell r="P14">
            <v>320</v>
          </cell>
          <cell r="S14">
            <v>720</v>
          </cell>
          <cell r="V14">
            <v>320</v>
          </cell>
        </row>
        <row r="15">
          <cell r="M15">
            <v>696</v>
          </cell>
          <cell r="P15">
            <v>440</v>
          </cell>
          <cell r="S15">
            <v>750</v>
          </cell>
          <cell r="V15">
            <v>440</v>
          </cell>
        </row>
        <row r="16">
          <cell r="M16">
            <v>680</v>
          </cell>
          <cell r="P16">
            <v>320</v>
          </cell>
          <cell r="S16">
            <v>800</v>
          </cell>
          <cell r="V16">
            <v>320</v>
          </cell>
        </row>
        <row r="17">
          <cell r="M17">
            <v>680</v>
          </cell>
          <cell r="P17">
            <v>360</v>
          </cell>
          <cell r="S17">
            <v>704</v>
          </cell>
          <cell r="V17">
            <v>360</v>
          </cell>
        </row>
        <row r="18">
          <cell r="M18">
            <v>704</v>
          </cell>
          <cell r="P18">
            <v>376</v>
          </cell>
          <cell r="S18">
            <v>704</v>
          </cell>
          <cell r="V18">
            <v>376</v>
          </cell>
        </row>
        <row r="19">
          <cell r="M19">
            <v>656</v>
          </cell>
          <cell r="P19">
            <v>320</v>
          </cell>
          <cell r="S19">
            <v>704</v>
          </cell>
          <cell r="V19">
            <v>320</v>
          </cell>
        </row>
        <row r="20">
          <cell r="M20">
            <v>680</v>
          </cell>
          <cell r="P20">
            <v>304</v>
          </cell>
          <cell r="S20">
            <v>750</v>
          </cell>
          <cell r="V20">
            <v>304</v>
          </cell>
        </row>
        <row r="21">
          <cell r="M21">
            <v>656</v>
          </cell>
          <cell r="P21">
            <v>344</v>
          </cell>
          <cell r="S21">
            <v>768</v>
          </cell>
          <cell r="V21">
            <v>344</v>
          </cell>
        </row>
        <row r="22">
          <cell r="M22">
            <v>680</v>
          </cell>
          <cell r="P22">
            <v>320</v>
          </cell>
          <cell r="S22">
            <v>744</v>
          </cell>
          <cell r="V22">
            <v>320</v>
          </cell>
        </row>
        <row r="23">
          <cell r="M23">
            <v>680</v>
          </cell>
          <cell r="P23">
            <v>336</v>
          </cell>
          <cell r="S23">
            <v>768</v>
          </cell>
          <cell r="V23">
            <v>336</v>
          </cell>
        </row>
        <row r="24">
          <cell r="M24">
            <v>680</v>
          </cell>
          <cell r="P24">
            <v>304</v>
          </cell>
          <cell r="S24">
            <v>712</v>
          </cell>
          <cell r="V24">
            <v>304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21 M on M"/>
      <sheetName val="Jan-May 2021 Chart"/>
      <sheetName val="May 2021 Y on Y"/>
      <sheetName val="June 2021 M on M"/>
      <sheetName val="Jan-Jun 2021 Chart"/>
      <sheetName val="June 2021 Y on Y"/>
      <sheetName val="July 2021 M on M"/>
      <sheetName val="Jan-Jul 2021 Chat"/>
      <sheetName val="State Trend"/>
      <sheetName val="July 2021 Y on Y"/>
      <sheetName val="August 2021 M on M"/>
      <sheetName val="Jan-Aug 2021 Chat"/>
      <sheetName val="State Trend 2"/>
      <sheetName val="August 2021 Y on Y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A71" t="str">
            <v>Zone 1 Average Price</v>
          </cell>
          <cell r="H71">
            <v>431.25</v>
          </cell>
        </row>
        <row r="72">
          <cell r="A72" t="str">
            <v>Zone 2 Average Price</v>
          </cell>
          <cell r="H72">
            <v>464</v>
          </cell>
        </row>
        <row r="73">
          <cell r="A73" t="str">
            <v>Zone 3 Average Price</v>
          </cell>
          <cell r="H73">
            <v>428.5</v>
          </cell>
        </row>
        <row r="74">
          <cell r="A74" t="str">
            <v>Zonal Averege Price</v>
          </cell>
        </row>
      </sheetData>
      <sheetData sheetId="7">
        <row r="4">
          <cell r="B4">
            <v>440</v>
          </cell>
        </row>
        <row r="5">
          <cell r="B5">
            <v>400</v>
          </cell>
        </row>
        <row r="6">
          <cell r="B6">
            <v>480</v>
          </cell>
        </row>
        <row r="7">
          <cell r="B7">
            <v>504</v>
          </cell>
        </row>
        <row r="8">
          <cell r="B8">
            <v>440</v>
          </cell>
        </row>
        <row r="9">
          <cell r="B9">
            <v>432</v>
          </cell>
        </row>
        <row r="10">
          <cell r="B10">
            <v>400</v>
          </cell>
        </row>
        <row r="11">
          <cell r="B11">
            <v>448</v>
          </cell>
        </row>
        <row r="12">
          <cell r="B12">
            <v>464</v>
          </cell>
        </row>
        <row r="13">
          <cell r="B13">
            <v>460</v>
          </cell>
        </row>
        <row r="14">
          <cell r="B14">
            <v>452</v>
          </cell>
        </row>
        <row r="15">
          <cell r="B15">
            <v>500</v>
          </cell>
        </row>
        <row r="16">
          <cell r="B16">
            <v>480</v>
          </cell>
        </row>
        <row r="17">
          <cell r="B17">
            <v>400</v>
          </cell>
        </row>
        <row r="18">
          <cell r="B18">
            <v>440</v>
          </cell>
        </row>
        <row r="19">
          <cell r="B19">
            <v>464</v>
          </cell>
        </row>
        <row r="20">
          <cell r="B20">
            <v>440</v>
          </cell>
        </row>
        <row r="21">
          <cell r="B21">
            <v>416</v>
          </cell>
        </row>
        <row r="22">
          <cell r="B22">
            <v>400</v>
          </cell>
        </row>
        <row r="23">
          <cell r="B23">
            <v>384</v>
          </cell>
        </row>
        <row r="24">
          <cell r="B24">
            <v>450</v>
          </cell>
        </row>
        <row r="25">
          <cell r="B25">
            <v>432</v>
          </cell>
        </row>
        <row r="26">
          <cell r="B26">
            <v>400</v>
          </cell>
        </row>
      </sheetData>
      <sheetData sheetId="8"/>
      <sheetData sheetId="9"/>
      <sheetData sheetId="10">
        <row r="4">
          <cell r="I4">
            <v>520</v>
          </cell>
        </row>
        <row r="5">
          <cell r="I5">
            <v>504</v>
          </cell>
        </row>
        <row r="6">
          <cell r="I6">
            <v>512</v>
          </cell>
        </row>
        <row r="7">
          <cell r="I7">
            <v>595.20000000000005</v>
          </cell>
        </row>
        <row r="8">
          <cell r="I8">
            <v>504</v>
          </cell>
        </row>
        <row r="9">
          <cell r="I9">
            <v>528</v>
          </cell>
        </row>
        <row r="10">
          <cell r="I10">
            <v>512</v>
          </cell>
        </row>
        <row r="11">
          <cell r="I11">
            <v>512</v>
          </cell>
        </row>
        <row r="12">
          <cell r="I12">
            <v>528</v>
          </cell>
        </row>
        <row r="13">
          <cell r="I13">
            <v>500</v>
          </cell>
        </row>
        <row r="14">
          <cell r="I14">
            <v>528</v>
          </cell>
        </row>
        <row r="15">
          <cell r="I15">
            <v>530</v>
          </cell>
        </row>
        <row r="16">
          <cell r="I16">
            <v>512</v>
          </cell>
        </row>
        <row r="17">
          <cell r="I17">
            <v>500</v>
          </cell>
        </row>
        <row r="18">
          <cell r="I18">
            <v>504</v>
          </cell>
        </row>
        <row r="19">
          <cell r="I19">
            <v>504</v>
          </cell>
        </row>
        <row r="20">
          <cell r="I20">
            <v>512</v>
          </cell>
        </row>
        <row r="21">
          <cell r="I21">
            <v>504</v>
          </cell>
        </row>
        <row r="22">
          <cell r="I22">
            <v>528</v>
          </cell>
        </row>
        <row r="23">
          <cell r="I23">
            <v>480</v>
          </cell>
        </row>
        <row r="24">
          <cell r="I24">
            <v>512</v>
          </cell>
        </row>
        <row r="25">
          <cell r="I25">
            <v>520</v>
          </cell>
        </row>
        <row r="26">
          <cell r="I26">
            <v>512</v>
          </cell>
        </row>
        <row r="71">
          <cell r="I71">
            <v>510</v>
          </cell>
        </row>
        <row r="72">
          <cell r="I72">
            <v>527.02857142857135</v>
          </cell>
        </row>
        <row r="73">
          <cell r="I73">
            <v>510.5</v>
          </cell>
        </row>
        <row r="108">
          <cell r="B108">
            <v>357.04347826086956</v>
          </cell>
          <cell r="C108">
            <v>380.60869565217394</v>
          </cell>
          <cell r="D108">
            <v>406.86956521739131</v>
          </cell>
          <cell r="E108">
            <v>414.69565217391306</v>
          </cell>
          <cell r="F108">
            <v>409.13043478260869</v>
          </cell>
          <cell r="G108">
            <v>425</v>
          </cell>
          <cell r="H108">
            <v>440.26086956521738</v>
          </cell>
          <cell r="I108">
            <v>515.70434782608697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H4">
            <v>320</v>
          </cell>
        </row>
        <row r="5">
          <cell r="H5">
            <v>320</v>
          </cell>
        </row>
        <row r="6">
          <cell r="H6">
            <v>320</v>
          </cell>
        </row>
        <row r="7">
          <cell r="H7">
            <v>360</v>
          </cell>
        </row>
        <row r="8">
          <cell r="H8">
            <v>360</v>
          </cell>
        </row>
        <row r="9">
          <cell r="H9">
            <v>340</v>
          </cell>
        </row>
        <row r="10">
          <cell r="H10">
            <v>400</v>
          </cell>
        </row>
        <row r="11">
          <cell r="H11">
            <v>384</v>
          </cell>
        </row>
        <row r="12">
          <cell r="H12">
            <v>304</v>
          </cell>
        </row>
        <row r="13">
          <cell r="H13">
            <v>320</v>
          </cell>
        </row>
        <row r="14">
          <cell r="H14">
            <v>384</v>
          </cell>
        </row>
        <row r="15">
          <cell r="H15">
            <v>296</v>
          </cell>
        </row>
        <row r="16">
          <cell r="H16">
            <v>320</v>
          </cell>
        </row>
        <row r="17">
          <cell r="H17">
            <v>400</v>
          </cell>
        </row>
        <row r="18">
          <cell r="H18">
            <v>320</v>
          </cell>
        </row>
        <row r="19">
          <cell r="H19">
            <v>360</v>
          </cell>
        </row>
        <row r="20">
          <cell r="H20">
            <v>376</v>
          </cell>
        </row>
        <row r="21">
          <cell r="H21">
            <v>320</v>
          </cell>
        </row>
        <row r="22">
          <cell r="H22">
            <v>304</v>
          </cell>
        </row>
        <row r="23">
          <cell r="H23">
            <v>344</v>
          </cell>
        </row>
        <row r="24">
          <cell r="H24">
            <v>320</v>
          </cell>
        </row>
        <row r="25">
          <cell r="H25">
            <v>336</v>
          </cell>
        </row>
        <row r="26">
          <cell r="H26">
            <v>304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5752-0CA6-4165-89BE-2522FE7EF653}">
  <dimension ref="A2:AE108"/>
  <sheetViews>
    <sheetView tabSelected="1" workbookViewId="0">
      <selection activeCell="S104" sqref="S104"/>
    </sheetView>
  </sheetViews>
  <sheetFormatPr defaultRowHeight="15" x14ac:dyDescent="0.25"/>
  <cols>
    <col min="1" max="1" width="14.5703125" customWidth="1"/>
    <col min="2" max="4" width="8.7109375" customWidth="1"/>
    <col min="5" max="6" width="8.42578125" customWidth="1"/>
    <col min="7" max="7" width="9.7109375" customWidth="1"/>
    <col min="8" max="8" width="8" customWidth="1"/>
    <col min="9" max="9" width="8.5703125" customWidth="1"/>
    <col min="10" max="10" width="8.42578125" customWidth="1"/>
    <col min="11" max="11" width="7.7109375" customWidth="1"/>
    <col min="12" max="12" width="8.42578125" customWidth="1"/>
    <col min="13" max="13" width="9.7109375" customWidth="1"/>
  </cols>
  <sheetData>
    <row r="2" spans="1:22" ht="18.75" customHeight="1" x14ac:dyDescent="0.3">
      <c r="A2" s="19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.75" x14ac:dyDescent="0.25">
      <c r="A3" s="1" t="s">
        <v>0</v>
      </c>
      <c r="B3" s="2">
        <v>44197</v>
      </c>
      <c r="C3" s="2">
        <v>44228</v>
      </c>
      <c r="D3" s="2">
        <v>44256</v>
      </c>
      <c r="E3" s="2">
        <v>44287</v>
      </c>
      <c r="F3" s="2">
        <v>44317</v>
      </c>
      <c r="G3" s="2">
        <v>44348</v>
      </c>
      <c r="H3" s="2">
        <v>44378</v>
      </c>
      <c r="I3" s="2">
        <v>44409</v>
      </c>
      <c r="J3" s="2">
        <v>44440</v>
      </c>
      <c r="K3" s="2">
        <v>44470</v>
      </c>
      <c r="L3" s="2">
        <v>44501</v>
      </c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.75" x14ac:dyDescent="0.25">
      <c r="A4" s="3" t="s">
        <v>1</v>
      </c>
      <c r="B4" s="4">
        <v>320</v>
      </c>
      <c r="C4" s="4">
        <v>336</v>
      </c>
      <c r="D4" s="4">
        <v>400</v>
      </c>
      <c r="E4" s="4">
        <v>400</v>
      </c>
      <c r="F4" s="4">
        <v>400</v>
      </c>
      <c r="G4" s="4">
        <v>440</v>
      </c>
      <c r="H4" s="4">
        <v>440</v>
      </c>
      <c r="I4" s="4">
        <f>[1]Sheet1!E2</f>
        <v>520</v>
      </c>
      <c r="J4" s="4">
        <v>576</v>
      </c>
      <c r="K4" s="4">
        <f>[2]Sheet1!M2</f>
        <v>680</v>
      </c>
      <c r="L4" s="4">
        <f>[2]Sheet1!S2</f>
        <v>760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 x14ac:dyDescent="0.25">
      <c r="A5" s="3" t="s">
        <v>2</v>
      </c>
      <c r="B5" s="4">
        <v>336</v>
      </c>
      <c r="C5" s="4">
        <v>344</v>
      </c>
      <c r="D5" s="4">
        <v>400</v>
      </c>
      <c r="E5" s="4">
        <v>384</v>
      </c>
      <c r="F5" s="4">
        <v>400</v>
      </c>
      <c r="G5" s="4">
        <v>400</v>
      </c>
      <c r="H5" s="4">
        <v>400</v>
      </c>
      <c r="I5" s="4">
        <f>[1]Sheet1!E3</f>
        <v>504</v>
      </c>
      <c r="J5" s="4">
        <v>576</v>
      </c>
      <c r="K5" s="4">
        <f>[2]Sheet1!M3</f>
        <v>680</v>
      </c>
      <c r="L5" s="4">
        <f>[2]Sheet1!S3</f>
        <v>750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.75" x14ac:dyDescent="0.25">
      <c r="A6" s="3" t="s">
        <v>3</v>
      </c>
      <c r="B6" s="4">
        <v>360</v>
      </c>
      <c r="C6" s="4">
        <v>360</v>
      </c>
      <c r="D6" s="4">
        <v>400</v>
      </c>
      <c r="E6" s="4">
        <v>400</v>
      </c>
      <c r="F6" s="4">
        <v>390</v>
      </c>
      <c r="G6" s="4">
        <v>390</v>
      </c>
      <c r="H6" s="4">
        <v>480</v>
      </c>
      <c r="I6" s="4">
        <f>[1]Sheet1!E4</f>
        <v>512</v>
      </c>
      <c r="J6" s="4">
        <v>560</v>
      </c>
      <c r="K6" s="4">
        <f>[2]Sheet1!M4</f>
        <v>680</v>
      </c>
      <c r="L6" s="4">
        <f>[2]Sheet1!S4</f>
        <v>784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.75" x14ac:dyDescent="0.25">
      <c r="A7" s="3" t="s">
        <v>4</v>
      </c>
      <c r="B7" s="4">
        <v>360</v>
      </c>
      <c r="C7" s="4">
        <v>400</v>
      </c>
      <c r="D7" s="4">
        <v>400</v>
      </c>
      <c r="E7" s="4">
        <v>400</v>
      </c>
      <c r="F7" s="4">
        <v>400</v>
      </c>
      <c r="G7" s="4">
        <v>480</v>
      </c>
      <c r="H7" s="4">
        <v>504</v>
      </c>
      <c r="I7" s="4">
        <f>[1]Sheet1!E5</f>
        <v>595.20000000000005</v>
      </c>
      <c r="J7" s="4">
        <v>560</v>
      </c>
      <c r="K7" s="4">
        <f>[2]Sheet1!M5</f>
        <v>680</v>
      </c>
      <c r="L7" s="4">
        <f>[2]Sheet1!S5</f>
        <v>800</v>
      </c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5.75" x14ac:dyDescent="0.25">
      <c r="A8" s="3" t="s">
        <v>5</v>
      </c>
      <c r="B8" s="4">
        <v>400</v>
      </c>
      <c r="C8" s="4">
        <v>360</v>
      </c>
      <c r="D8" s="4">
        <v>400</v>
      </c>
      <c r="E8" s="4">
        <v>440</v>
      </c>
      <c r="F8" s="4">
        <v>400</v>
      </c>
      <c r="G8" s="4">
        <v>440</v>
      </c>
      <c r="H8" s="4">
        <v>440</v>
      </c>
      <c r="I8" s="4">
        <f>[1]Sheet1!E6</f>
        <v>504</v>
      </c>
      <c r="J8" s="4">
        <v>544</v>
      </c>
      <c r="K8" s="4">
        <f>[2]Sheet1!M6</f>
        <v>680</v>
      </c>
      <c r="L8" s="4">
        <f>[2]Sheet1!S6</f>
        <v>760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5.75" x14ac:dyDescent="0.25">
      <c r="A9" s="3" t="s">
        <v>6</v>
      </c>
      <c r="B9" s="4">
        <v>340</v>
      </c>
      <c r="C9" s="4">
        <v>400</v>
      </c>
      <c r="D9" s="4">
        <v>400</v>
      </c>
      <c r="E9" s="4">
        <v>400</v>
      </c>
      <c r="F9" s="4">
        <v>400</v>
      </c>
      <c r="G9" s="4">
        <v>416</v>
      </c>
      <c r="H9" s="4">
        <v>432</v>
      </c>
      <c r="I9" s="4">
        <f>[1]Sheet1!E7</f>
        <v>528</v>
      </c>
      <c r="J9" s="4">
        <v>580</v>
      </c>
      <c r="K9" s="4">
        <f>[2]Sheet1!M7</f>
        <v>680</v>
      </c>
      <c r="L9" s="4">
        <f>[2]Sheet1!S7</f>
        <v>744</v>
      </c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x14ac:dyDescent="0.25">
      <c r="A10" s="3" t="s">
        <v>7</v>
      </c>
      <c r="B10" s="4">
        <v>404</v>
      </c>
      <c r="C10" s="4">
        <v>372</v>
      </c>
      <c r="D10" s="4">
        <v>400</v>
      </c>
      <c r="E10" s="4">
        <v>400</v>
      </c>
      <c r="F10" s="4">
        <v>400</v>
      </c>
      <c r="G10" s="4">
        <v>400</v>
      </c>
      <c r="H10" s="4">
        <v>400</v>
      </c>
      <c r="I10" s="4">
        <f>[1]Sheet1!E8</f>
        <v>512</v>
      </c>
      <c r="J10" s="4">
        <v>600</v>
      </c>
      <c r="K10" s="4">
        <f>[2]Sheet1!M8</f>
        <v>680</v>
      </c>
      <c r="L10" s="4">
        <f>[2]Sheet1!S8</f>
        <v>760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5.75" x14ac:dyDescent="0.25">
      <c r="A11" s="3" t="s">
        <v>8</v>
      </c>
      <c r="B11" s="4">
        <v>384</v>
      </c>
      <c r="C11" s="4">
        <v>432</v>
      </c>
      <c r="D11" s="4">
        <v>432</v>
      </c>
      <c r="E11" s="4">
        <v>432</v>
      </c>
      <c r="F11" s="4">
        <v>432</v>
      </c>
      <c r="G11" s="4">
        <v>448</v>
      </c>
      <c r="H11" s="4">
        <v>448</v>
      </c>
      <c r="I11" s="4">
        <f>[1]Sheet1!E9</f>
        <v>512</v>
      </c>
      <c r="J11" s="4">
        <v>560</v>
      </c>
      <c r="K11" s="4">
        <f>[2]Sheet1!M9</f>
        <v>696</v>
      </c>
      <c r="L11" s="4">
        <f>[2]Sheet1!S9</f>
        <v>800</v>
      </c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5.75" x14ac:dyDescent="0.25">
      <c r="A12" s="3" t="s">
        <v>9</v>
      </c>
      <c r="B12" s="4">
        <v>360</v>
      </c>
      <c r="C12" s="4">
        <v>368</v>
      </c>
      <c r="D12" s="4">
        <v>400</v>
      </c>
      <c r="E12" s="4">
        <v>400</v>
      </c>
      <c r="F12" s="4">
        <v>400</v>
      </c>
      <c r="G12" s="4">
        <v>408</v>
      </c>
      <c r="H12" s="4">
        <v>464</v>
      </c>
      <c r="I12" s="4">
        <f>[1]Sheet1!E10</f>
        <v>528</v>
      </c>
      <c r="J12" s="4">
        <v>570</v>
      </c>
      <c r="K12" s="4">
        <f>[2]Sheet1!M10</f>
        <v>656</v>
      </c>
      <c r="L12" s="4">
        <f>[2]Sheet1!S10</f>
        <v>696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5.75" x14ac:dyDescent="0.25">
      <c r="A13" s="3" t="s">
        <v>10</v>
      </c>
      <c r="B13" s="4">
        <v>336</v>
      </c>
      <c r="C13" s="4">
        <v>384</v>
      </c>
      <c r="D13" s="4">
        <v>400</v>
      </c>
      <c r="E13" s="4">
        <v>416</v>
      </c>
      <c r="F13" s="4">
        <v>400</v>
      </c>
      <c r="G13" s="4">
        <v>400</v>
      </c>
      <c r="H13" s="4">
        <v>460</v>
      </c>
      <c r="I13" s="4">
        <f>[1]Sheet1!E11</f>
        <v>500</v>
      </c>
      <c r="J13" s="4">
        <v>570</v>
      </c>
      <c r="K13" s="4">
        <f>[2]Sheet1!M11</f>
        <v>656</v>
      </c>
      <c r="L13" s="4">
        <f>[2]Sheet1!S11</f>
        <v>696</v>
      </c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x14ac:dyDescent="0.25">
      <c r="A14" s="3" t="s">
        <v>11</v>
      </c>
      <c r="B14" s="4">
        <v>384</v>
      </c>
      <c r="C14" s="4">
        <v>400</v>
      </c>
      <c r="D14" s="4">
        <v>400</v>
      </c>
      <c r="E14" s="4">
        <v>448</v>
      </c>
      <c r="F14" s="4">
        <v>448</v>
      </c>
      <c r="G14" s="4">
        <v>450</v>
      </c>
      <c r="H14" s="4">
        <v>452</v>
      </c>
      <c r="I14" s="4">
        <f>[1]Sheet1!E12</f>
        <v>528</v>
      </c>
      <c r="J14" s="4">
        <v>576</v>
      </c>
      <c r="K14" s="4">
        <f>[2]Sheet1!M12</f>
        <v>680</v>
      </c>
      <c r="L14" s="4">
        <f>[2]Sheet1!S12</f>
        <v>760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.75" x14ac:dyDescent="0.25">
      <c r="A15" s="3" t="s">
        <v>12</v>
      </c>
      <c r="B15" s="4">
        <v>360</v>
      </c>
      <c r="C15" s="4">
        <v>352</v>
      </c>
      <c r="D15" s="4">
        <v>400</v>
      </c>
      <c r="E15" s="4">
        <v>450</v>
      </c>
      <c r="F15" s="4">
        <v>424</v>
      </c>
      <c r="G15" s="4">
        <v>448</v>
      </c>
      <c r="H15" s="4">
        <v>500</v>
      </c>
      <c r="I15" s="4">
        <f>[1]Sheet1!E13</f>
        <v>530</v>
      </c>
      <c r="J15" s="4">
        <v>600</v>
      </c>
      <c r="K15" s="4">
        <f>[2]Sheet1!M13</f>
        <v>660</v>
      </c>
      <c r="L15" s="4">
        <f>[2]Sheet1!S13</f>
        <v>760</v>
      </c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.75" x14ac:dyDescent="0.25">
      <c r="A16" s="3" t="s">
        <v>13</v>
      </c>
      <c r="B16" s="4">
        <v>348</v>
      </c>
      <c r="C16" s="4">
        <v>360</v>
      </c>
      <c r="D16" s="4">
        <v>400</v>
      </c>
      <c r="E16" s="4">
        <v>400</v>
      </c>
      <c r="F16" s="4">
        <v>480</v>
      </c>
      <c r="G16" s="4">
        <v>480</v>
      </c>
      <c r="H16" s="4">
        <v>480</v>
      </c>
      <c r="I16" s="4">
        <f>[1]Sheet1!E14</f>
        <v>512</v>
      </c>
      <c r="J16" s="4">
        <v>580</v>
      </c>
      <c r="K16" s="4">
        <f>[2]Sheet1!M14</f>
        <v>696</v>
      </c>
      <c r="L16" s="4">
        <f>[2]Sheet1!S14</f>
        <v>720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3" t="s">
        <v>14</v>
      </c>
      <c r="B17" s="4">
        <v>360</v>
      </c>
      <c r="C17" s="4">
        <v>440</v>
      </c>
      <c r="D17" s="4">
        <v>440</v>
      </c>
      <c r="E17" s="4">
        <v>432</v>
      </c>
      <c r="F17" s="4">
        <v>400</v>
      </c>
      <c r="G17" s="4">
        <v>400</v>
      </c>
      <c r="H17" s="4">
        <v>400</v>
      </c>
      <c r="I17" s="4">
        <f>[1]Sheet1!E15</f>
        <v>500</v>
      </c>
      <c r="J17" s="4">
        <v>550</v>
      </c>
      <c r="K17" s="4">
        <f>[2]Sheet1!M15</f>
        <v>696</v>
      </c>
      <c r="L17" s="4">
        <f>[2]Sheet1!S15</f>
        <v>750</v>
      </c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x14ac:dyDescent="0.25">
      <c r="A18" s="3" t="s">
        <v>15</v>
      </c>
      <c r="B18" s="4">
        <v>360</v>
      </c>
      <c r="C18" s="4">
        <v>360</v>
      </c>
      <c r="D18" s="4">
        <v>400</v>
      </c>
      <c r="E18" s="4">
        <v>424</v>
      </c>
      <c r="F18" s="4">
        <v>400</v>
      </c>
      <c r="G18" s="4">
        <v>480</v>
      </c>
      <c r="H18" s="4">
        <v>440</v>
      </c>
      <c r="I18" s="4">
        <f>[1]Sheet1!E16</f>
        <v>504</v>
      </c>
      <c r="J18" s="4">
        <v>576</v>
      </c>
      <c r="K18" s="4">
        <f>[2]Sheet1!M16</f>
        <v>680</v>
      </c>
      <c r="L18" s="4">
        <f>[2]Sheet1!S16</f>
        <v>800</v>
      </c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.75" x14ac:dyDescent="0.25">
      <c r="A19" s="3" t="s">
        <v>16</v>
      </c>
      <c r="B19" s="4">
        <v>368</v>
      </c>
      <c r="C19" s="4">
        <v>424</v>
      </c>
      <c r="D19" s="4">
        <v>424</v>
      </c>
      <c r="E19" s="4">
        <v>440</v>
      </c>
      <c r="F19" s="4">
        <v>400</v>
      </c>
      <c r="G19" s="4">
        <v>420</v>
      </c>
      <c r="H19" s="4">
        <v>464</v>
      </c>
      <c r="I19" s="4">
        <f>[1]Sheet1!E17</f>
        <v>504</v>
      </c>
      <c r="J19" s="4">
        <v>576</v>
      </c>
      <c r="K19" s="4">
        <f>[2]Sheet1!M17</f>
        <v>680</v>
      </c>
      <c r="L19" s="4">
        <f>[2]Sheet1!S17</f>
        <v>704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3" t="s">
        <v>17</v>
      </c>
      <c r="B20" s="4">
        <v>376</v>
      </c>
      <c r="C20" s="4">
        <v>360</v>
      </c>
      <c r="D20" s="4">
        <v>400</v>
      </c>
      <c r="E20" s="4">
        <v>384</v>
      </c>
      <c r="F20" s="4">
        <v>416</v>
      </c>
      <c r="G20" s="4">
        <v>432</v>
      </c>
      <c r="H20" s="4">
        <v>440</v>
      </c>
      <c r="I20" s="4">
        <f>[1]Sheet1!E18</f>
        <v>512</v>
      </c>
      <c r="J20" s="4">
        <v>576</v>
      </c>
      <c r="K20" s="4">
        <f>[2]Sheet1!M18</f>
        <v>704</v>
      </c>
      <c r="L20" s="4">
        <f>[2]Sheet1!S18</f>
        <v>704</v>
      </c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.75" x14ac:dyDescent="0.25">
      <c r="A21" s="3" t="s">
        <v>18</v>
      </c>
      <c r="B21" s="4">
        <v>320</v>
      </c>
      <c r="C21" s="4">
        <v>352</v>
      </c>
      <c r="D21" s="4">
        <v>400</v>
      </c>
      <c r="E21" s="4">
        <v>400</v>
      </c>
      <c r="F21" s="4">
        <v>400</v>
      </c>
      <c r="G21" s="4">
        <v>400</v>
      </c>
      <c r="H21" s="4">
        <v>416</v>
      </c>
      <c r="I21" s="4">
        <f>[1]Sheet1!E19</f>
        <v>504</v>
      </c>
      <c r="J21" s="4">
        <v>576</v>
      </c>
      <c r="K21" s="4">
        <f>[2]Sheet1!M19</f>
        <v>656</v>
      </c>
      <c r="L21" s="4">
        <f>[2]Sheet1!S19</f>
        <v>704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.75" x14ac:dyDescent="0.25">
      <c r="A22" s="3" t="s">
        <v>19</v>
      </c>
      <c r="B22" s="4">
        <v>344</v>
      </c>
      <c r="C22" s="4">
        <v>344</v>
      </c>
      <c r="D22" s="4">
        <v>400</v>
      </c>
      <c r="E22" s="4">
        <v>400</v>
      </c>
      <c r="F22" s="4">
        <v>400</v>
      </c>
      <c r="G22" s="4">
        <v>400</v>
      </c>
      <c r="H22" s="4">
        <v>400</v>
      </c>
      <c r="I22" s="4">
        <f>[1]Sheet1!E20</f>
        <v>528</v>
      </c>
      <c r="J22" s="4">
        <v>550</v>
      </c>
      <c r="K22" s="4">
        <f>[2]Sheet1!M20</f>
        <v>680</v>
      </c>
      <c r="L22" s="4">
        <f>[2]Sheet1!S20</f>
        <v>750</v>
      </c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5.75" x14ac:dyDescent="0.25">
      <c r="A23" s="3" t="s">
        <v>20</v>
      </c>
      <c r="B23" s="4">
        <v>344</v>
      </c>
      <c r="C23" s="4">
        <v>344</v>
      </c>
      <c r="D23" s="4">
        <v>400</v>
      </c>
      <c r="E23" s="4">
        <v>384</v>
      </c>
      <c r="F23" s="4">
        <v>368</v>
      </c>
      <c r="G23" s="4">
        <v>368</v>
      </c>
      <c r="H23" s="4">
        <v>384</v>
      </c>
      <c r="I23" s="4">
        <f>[1]Sheet1!E21</f>
        <v>480</v>
      </c>
      <c r="J23" s="4">
        <v>520</v>
      </c>
      <c r="K23" s="4">
        <f>[2]Sheet1!M21</f>
        <v>656</v>
      </c>
      <c r="L23" s="4">
        <f>[2]Sheet1!S21</f>
        <v>768</v>
      </c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5.75" x14ac:dyDescent="0.25">
      <c r="A24" s="3" t="s">
        <v>21</v>
      </c>
      <c r="B24" s="4">
        <v>360</v>
      </c>
      <c r="C24" s="4">
        <v>430</v>
      </c>
      <c r="D24" s="4">
        <v>430</v>
      </c>
      <c r="E24" s="4">
        <v>432</v>
      </c>
      <c r="F24" s="4">
        <v>420</v>
      </c>
      <c r="G24" s="4">
        <v>450</v>
      </c>
      <c r="H24" s="4">
        <v>450</v>
      </c>
      <c r="I24" s="4">
        <f>[1]Sheet1!E22</f>
        <v>512</v>
      </c>
      <c r="J24" s="4">
        <v>560</v>
      </c>
      <c r="K24" s="4">
        <f>[2]Sheet1!M22</f>
        <v>680</v>
      </c>
      <c r="L24" s="4">
        <f>[2]Sheet1!S22</f>
        <v>744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5.75" x14ac:dyDescent="0.25">
      <c r="A25" s="3" t="s">
        <v>22</v>
      </c>
      <c r="B25" s="4">
        <v>336</v>
      </c>
      <c r="C25" s="4">
        <v>432</v>
      </c>
      <c r="D25" s="4">
        <v>432</v>
      </c>
      <c r="E25" s="4">
        <v>416</v>
      </c>
      <c r="F25" s="4">
        <v>432</v>
      </c>
      <c r="G25" s="4">
        <v>0</v>
      </c>
      <c r="H25" s="4">
        <v>432</v>
      </c>
      <c r="I25" s="4">
        <f>[1]Sheet1!E23</f>
        <v>520</v>
      </c>
      <c r="J25" s="4">
        <v>576</v>
      </c>
      <c r="K25" s="4">
        <f>[2]Sheet1!M23</f>
        <v>680</v>
      </c>
      <c r="L25" s="4">
        <f>[2]Sheet1!S23</f>
        <v>768</v>
      </c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5.75" x14ac:dyDescent="0.25">
      <c r="A26" s="3" t="s">
        <v>23</v>
      </c>
      <c r="B26" s="4">
        <v>352</v>
      </c>
      <c r="C26" s="4">
        <v>400</v>
      </c>
      <c r="D26" s="4">
        <v>400</v>
      </c>
      <c r="E26" s="4">
        <v>400</v>
      </c>
      <c r="F26" s="4">
        <v>400</v>
      </c>
      <c r="G26" s="4">
        <v>400</v>
      </c>
      <c r="H26" s="4">
        <v>400</v>
      </c>
      <c r="I26" s="4">
        <f>[1]Sheet1!E24</f>
        <v>512</v>
      </c>
      <c r="J26" s="4">
        <v>576</v>
      </c>
      <c r="K26" s="4">
        <f>[2]Sheet1!M24</f>
        <v>680</v>
      </c>
      <c r="L26" s="4">
        <f>[2]Sheet1!S24</f>
        <v>712</v>
      </c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1.5" x14ac:dyDescent="0.25">
      <c r="A27" s="3" t="s">
        <v>24</v>
      </c>
      <c r="B27" s="5">
        <f>SUM(B4:B26)/23</f>
        <v>357.04347826086956</v>
      </c>
      <c r="C27" s="5">
        <f>SUM(C4:C26)/23</f>
        <v>380.60869565217394</v>
      </c>
      <c r="D27" s="5">
        <f>SUM(D4:D26)/23</f>
        <v>406.86956521739131</v>
      </c>
      <c r="E27" s="5">
        <f>SUM(E4:E26)/23</f>
        <v>412.26086956521738</v>
      </c>
      <c r="F27" s="5">
        <f>SUM(F4:F26)/23</f>
        <v>409.13043478260869</v>
      </c>
      <c r="G27" s="4">
        <f>SUM(G4:G26)/22</f>
        <v>425</v>
      </c>
      <c r="H27" s="4">
        <f>SUM(H4:H26)/23</f>
        <v>440.26086956521738</v>
      </c>
      <c r="I27" s="4">
        <f>SUM(I4:I26)/23</f>
        <v>515.70434782608697</v>
      </c>
      <c r="J27" s="4">
        <f>SUM(J4:J26)/23</f>
        <v>569.04347826086962</v>
      </c>
      <c r="K27" s="4">
        <f>SUM(K4:K26)/23</f>
        <v>678.08695652173913</v>
      </c>
      <c r="L27" s="4">
        <f>SUM(L4:L26)/23</f>
        <v>747.56521739130437</v>
      </c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customHeight="1" x14ac:dyDescent="0.3">
      <c r="A31" s="16" t="s">
        <v>34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5.75" x14ac:dyDescent="0.25">
      <c r="A32" s="1" t="s">
        <v>0</v>
      </c>
      <c r="B32" s="2">
        <v>44197</v>
      </c>
      <c r="C32" s="2">
        <v>44228</v>
      </c>
      <c r="D32" s="2">
        <v>44256</v>
      </c>
      <c r="E32" s="2">
        <v>44287</v>
      </c>
      <c r="F32" s="2">
        <v>44317</v>
      </c>
      <c r="G32" s="2">
        <v>44348</v>
      </c>
      <c r="H32" s="2">
        <v>44378</v>
      </c>
      <c r="I32" s="2">
        <f>$I$3</f>
        <v>44409</v>
      </c>
      <c r="J32" s="2">
        <v>44440</v>
      </c>
      <c r="K32" s="2">
        <v>44470</v>
      </c>
      <c r="L32" s="2">
        <v>44501</v>
      </c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5.75" x14ac:dyDescent="0.25">
      <c r="A33" s="3" t="s">
        <v>5</v>
      </c>
      <c r="B33" s="4">
        <v>400</v>
      </c>
      <c r="C33" s="4">
        <v>360</v>
      </c>
      <c r="D33" s="4">
        <v>400</v>
      </c>
      <c r="E33" s="4">
        <v>440</v>
      </c>
      <c r="F33" s="4">
        <v>400</v>
      </c>
      <c r="G33" s="4">
        <v>440</v>
      </c>
      <c r="H33" s="4">
        <f>$H$8</f>
        <v>440</v>
      </c>
      <c r="I33" s="4">
        <f>$I$8</f>
        <v>504</v>
      </c>
      <c r="J33" s="4">
        <f>$J$8</f>
        <v>544</v>
      </c>
      <c r="K33" s="4">
        <f>$K$8</f>
        <v>680</v>
      </c>
      <c r="L33" s="4">
        <f>$L$8</f>
        <v>760</v>
      </c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5.75" x14ac:dyDescent="0.25">
      <c r="A34" s="3" t="s">
        <v>15</v>
      </c>
      <c r="B34" s="4">
        <v>360</v>
      </c>
      <c r="C34" s="4">
        <v>360</v>
      </c>
      <c r="D34" s="4">
        <v>400</v>
      </c>
      <c r="E34" s="4">
        <v>424</v>
      </c>
      <c r="F34" s="4">
        <v>400</v>
      </c>
      <c r="G34" s="4">
        <v>480</v>
      </c>
      <c r="H34" s="4">
        <f t="shared" ref="H34:I38" si="0">H18</f>
        <v>440</v>
      </c>
      <c r="I34" s="4">
        <f t="shared" si="0"/>
        <v>504</v>
      </c>
      <c r="J34" s="4">
        <f t="shared" ref="J34:J38" si="1">J18</f>
        <v>576</v>
      </c>
      <c r="K34" s="4">
        <f t="shared" ref="K34:K38" si="2">K18</f>
        <v>680</v>
      </c>
      <c r="L34" s="4">
        <f t="shared" ref="L34:L38" si="3">L18</f>
        <v>800</v>
      </c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5.75" x14ac:dyDescent="0.25">
      <c r="A35" s="3" t="s">
        <v>16</v>
      </c>
      <c r="B35" s="4">
        <v>368</v>
      </c>
      <c r="C35" s="4">
        <v>424</v>
      </c>
      <c r="D35" s="4">
        <v>424</v>
      </c>
      <c r="E35" s="4">
        <v>440</v>
      </c>
      <c r="F35" s="4">
        <v>400</v>
      </c>
      <c r="G35" s="4">
        <v>420</v>
      </c>
      <c r="H35" s="4">
        <f t="shared" si="0"/>
        <v>464</v>
      </c>
      <c r="I35" s="4">
        <f t="shared" si="0"/>
        <v>504</v>
      </c>
      <c r="J35" s="4">
        <f t="shared" si="1"/>
        <v>576</v>
      </c>
      <c r="K35" s="4">
        <f t="shared" si="2"/>
        <v>680</v>
      </c>
      <c r="L35" s="4">
        <f t="shared" si="3"/>
        <v>704</v>
      </c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5.75" x14ac:dyDescent="0.25">
      <c r="A36" s="3" t="s">
        <v>17</v>
      </c>
      <c r="B36" s="4">
        <v>376</v>
      </c>
      <c r="C36" s="4">
        <v>360</v>
      </c>
      <c r="D36" s="4">
        <v>400</v>
      </c>
      <c r="E36" s="4">
        <v>384</v>
      </c>
      <c r="F36" s="4">
        <v>416</v>
      </c>
      <c r="G36" s="4">
        <v>432</v>
      </c>
      <c r="H36" s="4">
        <f t="shared" si="0"/>
        <v>440</v>
      </c>
      <c r="I36" s="4">
        <f t="shared" si="0"/>
        <v>512</v>
      </c>
      <c r="J36" s="4">
        <f t="shared" si="1"/>
        <v>576</v>
      </c>
      <c r="K36" s="4">
        <f t="shared" si="2"/>
        <v>704</v>
      </c>
      <c r="L36" s="4">
        <f t="shared" si="3"/>
        <v>704</v>
      </c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5.75" x14ac:dyDescent="0.25">
      <c r="A37" s="3" t="s">
        <v>18</v>
      </c>
      <c r="B37" s="4">
        <v>320</v>
      </c>
      <c r="C37" s="4">
        <v>352</v>
      </c>
      <c r="D37" s="4">
        <v>400</v>
      </c>
      <c r="E37" s="4">
        <v>400</v>
      </c>
      <c r="F37" s="4">
        <v>400</v>
      </c>
      <c r="G37" s="4">
        <v>400</v>
      </c>
      <c r="H37" s="4">
        <f t="shared" si="0"/>
        <v>416</v>
      </c>
      <c r="I37" s="4">
        <f t="shared" si="0"/>
        <v>504</v>
      </c>
      <c r="J37" s="4">
        <f t="shared" si="1"/>
        <v>576</v>
      </c>
      <c r="K37" s="4">
        <f t="shared" si="2"/>
        <v>656</v>
      </c>
      <c r="L37" s="4">
        <f t="shared" si="3"/>
        <v>704</v>
      </c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5.75" x14ac:dyDescent="0.25">
      <c r="A38" s="3" t="s">
        <v>19</v>
      </c>
      <c r="B38" s="4">
        <v>344</v>
      </c>
      <c r="C38" s="4">
        <v>344</v>
      </c>
      <c r="D38" s="4">
        <v>400</v>
      </c>
      <c r="E38" s="4">
        <v>400</v>
      </c>
      <c r="F38" s="4">
        <v>400</v>
      </c>
      <c r="G38" s="4">
        <v>400</v>
      </c>
      <c r="H38" s="4">
        <f t="shared" si="0"/>
        <v>400</v>
      </c>
      <c r="I38" s="4">
        <f t="shared" si="0"/>
        <v>528</v>
      </c>
      <c r="J38" s="4">
        <f t="shared" si="1"/>
        <v>550</v>
      </c>
      <c r="K38" s="4">
        <f t="shared" si="2"/>
        <v>680</v>
      </c>
      <c r="L38" s="4">
        <f t="shared" si="3"/>
        <v>750</v>
      </c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5.75" x14ac:dyDescent="0.25">
      <c r="A39" s="3" t="s">
        <v>21</v>
      </c>
      <c r="B39" s="4">
        <v>360</v>
      </c>
      <c r="C39" s="4">
        <v>430</v>
      </c>
      <c r="D39" s="4">
        <v>430</v>
      </c>
      <c r="E39" s="4">
        <v>432</v>
      </c>
      <c r="F39" s="4">
        <v>420</v>
      </c>
      <c r="G39" s="4">
        <v>450</v>
      </c>
      <c r="H39" s="4">
        <f>$H$24</f>
        <v>450</v>
      </c>
      <c r="I39" s="4">
        <f>$I$24</f>
        <v>512</v>
      </c>
      <c r="J39" s="4">
        <f>$J$24</f>
        <v>560</v>
      </c>
      <c r="K39" s="4">
        <v>680</v>
      </c>
      <c r="L39" s="4">
        <f>$L$24</f>
        <v>744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5.75" x14ac:dyDescent="0.25">
      <c r="A40" s="3" t="s">
        <v>23</v>
      </c>
      <c r="B40" s="4">
        <v>352</v>
      </c>
      <c r="C40" s="4">
        <v>400</v>
      </c>
      <c r="D40" s="4">
        <v>400</v>
      </c>
      <c r="E40" s="4">
        <v>400</v>
      </c>
      <c r="F40" s="4">
        <v>400</v>
      </c>
      <c r="G40" s="4">
        <v>400</v>
      </c>
      <c r="H40" s="4">
        <f>$H$26</f>
        <v>400</v>
      </c>
      <c r="I40" s="4">
        <f>$I$26</f>
        <v>512</v>
      </c>
      <c r="J40" s="4">
        <f>$J$26</f>
        <v>576</v>
      </c>
      <c r="K40" s="4">
        <v>680</v>
      </c>
      <c r="L40" s="4">
        <f>$L$26</f>
        <v>712</v>
      </c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1.5" x14ac:dyDescent="0.25">
      <c r="A41" s="3" t="s">
        <v>25</v>
      </c>
      <c r="B41" s="4">
        <f>SUM(B33:B40)/8</f>
        <v>360</v>
      </c>
      <c r="C41" s="4">
        <f t="shared" ref="C41:F41" si="4">SUM(C33:C40)/8</f>
        <v>378.75</v>
      </c>
      <c r="D41" s="4">
        <f t="shared" si="4"/>
        <v>406.75</v>
      </c>
      <c r="E41" s="4">
        <f t="shared" si="4"/>
        <v>415</v>
      </c>
      <c r="F41" s="4">
        <f t="shared" si="4"/>
        <v>404.5</v>
      </c>
      <c r="G41" s="4">
        <f>SUM(G33:G40)/8</f>
        <v>427.75</v>
      </c>
      <c r="H41" s="4">
        <f>SUM(H33:H40)/8</f>
        <v>431.25</v>
      </c>
      <c r="I41" s="4">
        <f>SUM(I33:I40)/8</f>
        <v>510</v>
      </c>
      <c r="J41" s="4">
        <f>SUM(J33:J40)/8</f>
        <v>566.75</v>
      </c>
      <c r="K41" s="4">
        <f>SUM(K33:K40)/8</f>
        <v>680</v>
      </c>
      <c r="L41" s="4">
        <f>SUM(L33:L40)/8</f>
        <v>734.75</v>
      </c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customHeight="1" x14ac:dyDescent="0.3">
      <c r="A44" s="16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5.75" x14ac:dyDescent="0.25">
      <c r="A45" s="1" t="s">
        <v>0</v>
      </c>
      <c r="B45" s="2">
        <v>44197</v>
      </c>
      <c r="C45" s="2">
        <v>44228</v>
      </c>
      <c r="D45" s="2">
        <v>44256</v>
      </c>
      <c r="E45" s="2">
        <v>44287</v>
      </c>
      <c r="F45" s="2">
        <v>44317</v>
      </c>
      <c r="G45" s="2">
        <v>44348</v>
      </c>
      <c r="H45" s="2">
        <v>44378</v>
      </c>
      <c r="I45" s="2">
        <f>$I$3</f>
        <v>44409</v>
      </c>
      <c r="J45" s="2">
        <v>44440</v>
      </c>
      <c r="K45" s="2">
        <v>44470</v>
      </c>
      <c r="L45" s="2">
        <v>44501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5.75" x14ac:dyDescent="0.25">
      <c r="A46" s="3" t="s">
        <v>1</v>
      </c>
      <c r="B46" s="4">
        <v>320</v>
      </c>
      <c r="C46" s="4">
        <v>336</v>
      </c>
      <c r="D46" s="4">
        <v>400</v>
      </c>
      <c r="E46" s="4">
        <v>400</v>
      </c>
      <c r="F46" s="4">
        <v>400</v>
      </c>
      <c r="G46" s="4">
        <v>440</v>
      </c>
      <c r="H46" s="4">
        <f t="shared" ref="H46:I49" si="5">H4</f>
        <v>440</v>
      </c>
      <c r="I46" s="4">
        <f t="shared" si="5"/>
        <v>520</v>
      </c>
      <c r="J46" s="4">
        <f>J4</f>
        <v>576</v>
      </c>
      <c r="K46" s="4">
        <f t="shared" ref="K46:K49" si="6">K4</f>
        <v>680</v>
      </c>
      <c r="L46" s="4">
        <f t="shared" ref="L46:L49" si="7">L4</f>
        <v>760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5.75" x14ac:dyDescent="0.25">
      <c r="A47" s="3" t="s">
        <v>2</v>
      </c>
      <c r="B47" s="4">
        <v>336</v>
      </c>
      <c r="C47" s="4">
        <v>344</v>
      </c>
      <c r="D47" s="4">
        <v>400</v>
      </c>
      <c r="E47" s="4">
        <v>384</v>
      </c>
      <c r="F47" s="4">
        <v>400</v>
      </c>
      <c r="G47" s="4">
        <v>400</v>
      </c>
      <c r="H47" s="4">
        <f t="shared" si="5"/>
        <v>400</v>
      </c>
      <c r="I47" s="4">
        <f t="shared" si="5"/>
        <v>504</v>
      </c>
      <c r="J47" s="4">
        <f t="shared" ref="J47:J49" si="8">J5</f>
        <v>576</v>
      </c>
      <c r="K47" s="4">
        <f t="shared" si="6"/>
        <v>680</v>
      </c>
      <c r="L47" s="4">
        <f t="shared" si="7"/>
        <v>750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5.75" x14ac:dyDescent="0.25">
      <c r="A48" s="3" t="s">
        <v>3</v>
      </c>
      <c r="B48" s="4">
        <v>360</v>
      </c>
      <c r="C48" s="4">
        <v>360</v>
      </c>
      <c r="D48" s="4">
        <v>400</v>
      </c>
      <c r="E48" s="4">
        <v>400</v>
      </c>
      <c r="F48" s="4">
        <v>390</v>
      </c>
      <c r="G48" s="4">
        <v>390</v>
      </c>
      <c r="H48" s="4">
        <f t="shared" si="5"/>
        <v>480</v>
      </c>
      <c r="I48" s="4">
        <f t="shared" si="5"/>
        <v>512</v>
      </c>
      <c r="J48" s="4">
        <f t="shared" si="8"/>
        <v>560</v>
      </c>
      <c r="K48" s="4">
        <f t="shared" si="6"/>
        <v>680</v>
      </c>
      <c r="L48" s="4">
        <f t="shared" si="7"/>
        <v>784</v>
      </c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75" x14ac:dyDescent="0.25">
      <c r="A49" s="3" t="s">
        <v>4</v>
      </c>
      <c r="B49" s="4">
        <v>360</v>
      </c>
      <c r="C49" s="4">
        <v>400</v>
      </c>
      <c r="D49" s="4">
        <v>400</v>
      </c>
      <c r="E49" s="4">
        <v>400</v>
      </c>
      <c r="F49" s="4">
        <v>400</v>
      </c>
      <c r="G49" s="4">
        <v>480</v>
      </c>
      <c r="H49" s="4">
        <f t="shared" si="5"/>
        <v>504</v>
      </c>
      <c r="I49" s="4">
        <f>$I$7</f>
        <v>595.20000000000005</v>
      </c>
      <c r="J49" s="4">
        <f t="shared" si="8"/>
        <v>560</v>
      </c>
      <c r="K49" s="4">
        <f t="shared" si="6"/>
        <v>680</v>
      </c>
      <c r="L49" s="4">
        <f t="shared" si="7"/>
        <v>800</v>
      </c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5.75" x14ac:dyDescent="0.25">
      <c r="A50" s="3" t="s">
        <v>9</v>
      </c>
      <c r="B50" s="4">
        <v>360</v>
      </c>
      <c r="C50" s="4">
        <v>368</v>
      </c>
      <c r="D50" s="4">
        <v>400</v>
      </c>
      <c r="E50" s="4">
        <v>400</v>
      </c>
      <c r="F50" s="4">
        <v>400</v>
      </c>
      <c r="G50" s="4">
        <v>408</v>
      </c>
      <c r="H50" s="4">
        <f t="shared" ref="H50:I51" si="9">H12</f>
        <v>464</v>
      </c>
      <c r="I50" s="4">
        <f t="shared" si="9"/>
        <v>528</v>
      </c>
      <c r="J50" s="4">
        <f t="shared" ref="J50:J51" si="10">J12</f>
        <v>570</v>
      </c>
      <c r="K50" s="4">
        <f t="shared" ref="K50:K51" si="11">K12</f>
        <v>656</v>
      </c>
      <c r="L50" s="4">
        <f t="shared" ref="L50:L51" si="12">L12</f>
        <v>696</v>
      </c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5.75" x14ac:dyDescent="0.25">
      <c r="A51" s="3" t="s">
        <v>10</v>
      </c>
      <c r="B51" s="4">
        <v>336</v>
      </c>
      <c r="C51" s="4">
        <v>384</v>
      </c>
      <c r="D51" s="4">
        <v>400</v>
      </c>
      <c r="E51" s="4">
        <v>416</v>
      </c>
      <c r="F51" s="4">
        <v>400</v>
      </c>
      <c r="G51" s="4">
        <v>400</v>
      </c>
      <c r="H51" s="4">
        <f t="shared" si="9"/>
        <v>460</v>
      </c>
      <c r="I51" s="4">
        <f t="shared" si="9"/>
        <v>500</v>
      </c>
      <c r="J51" s="4">
        <f t="shared" si="10"/>
        <v>570</v>
      </c>
      <c r="K51" s="4">
        <f t="shared" si="11"/>
        <v>656</v>
      </c>
      <c r="L51" s="4">
        <f t="shared" si="12"/>
        <v>696</v>
      </c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5.75" x14ac:dyDescent="0.25">
      <c r="A52" s="3" t="s">
        <v>12</v>
      </c>
      <c r="B52" s="4">
        <v>360</v>
      </c>
      <c r="C52" s="4">
        <v>352</v>
      </c>
      <c r="D52" s="4">
        <v>400</v>
      </c>
      <c r="E52" s="4">
        <v>450</v>
      </c>
      <c r="F52" s="4">
        <v>424</v>
      </c>
      <c r="G52" s="4">
        <v>448</v>
      </c>
      <c r="H52" s="4">
        <f>$H$15</f>
        <v>500</v>
      </c>
      <c r="I52" s="4">
        <f>$I$15</f>
        <v>530</v>
      </c>
      <c r="J52" s="4">
        <f>$J$15</f>
        <v>600</v>
      </c>
      <c r="K52" s="4">
        <f>$K$15</f>
        <v>660</v>
      </c>
      <c r="L52" s="4">
        <f>$L$15</f>
        <v>760</v>
      </c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1.5" x14ac:dyDescent="0.25">
      <c r="A53" s="3" t="s">
        <v>26</v>
      </c>
      <c r="B53" s="4">
        <f>SUM(B46:B52)/7</f>
        <v>347.42857142857144</v>
      </c>
      <c r="C53" s="4">
        <f t="shared" ref="C53:F53" si="13">SUM(C46:C52)/7</f>
        <v>363.42857142857144</v>
      </c>
      <c r="D53" s="4">
        <f t="shared" si="13"/>
        <v>400</v>
      </c>
      <c r="E53" s="4">
        <f t="shared" si="13"/>
        <v>407.14285714285717</v>
      </c>
      <c r="F53" s="4">
        <f t="shared" si="13"/>
        <v>402</v>
      </c>
      <c r="G53" s="4">
        <f>SUM(G46:G52)/7</f>
        <v>423.71428571428572</v>
      </c>
      <c r="H53" s="4">
        <f>SUM(H46:H52)/7</f>
        <v>464</v>
      </c>
      <c r="I53" s="4">
        <f>SUM(I46:I52)/7</f>
        <v>527.02857142857135</v>
      </c>
      <c r="J53" s="4">
        <f>SUM(J46:J52)/7</f>
        <v>573.14285714285711</v>
      </c>
      <c r="K53" s="4">
        <f>SUM(K46:K52)/7</f>
        <v>670.28571428571433</v>
      </c>
      <c r="L53" s="4">
        <f>SUM(L46:L52)/7</f>
        <v>749.42857142857144</v>
      </c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" customHeight="1" x14ac:dyDescent="0.3">
      <c r="A56" s="16" t="s">
        <v>36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5.75" x14ac:dyDescent="0.25">
      <c r="A57" s="1" t="s">
        <v>0</v>
      </c>
      <c r="B57" s="2">
        <v>44197</v>
      </c>
      <c r="C57" s="2">
        <v>44228</v>
      </c>
      <c r="D57" s="2">
        <v>44256</v>
      </c>
      <c r="E57" s="2">
        <v>44287</v>
      </c>
      <c r="F57" s="2">
        <v>44317</v>
      </c>
      <c r="G57" s="2">
        <v>44348</v>
      </c>
      <c r="H57" s="2">
        <v>44378</v>
      </c>
      <c r="I57" s="2">
        <f>$I$3</f>
        <v>44409</v>
      </c>
      <c r="J57" s="2">
        <v>44440</v>
      </c>
      <c r="K57" s="2">
        <v>44470</v>
      </c>
      <c r="L57" s="2">
        <v>44501</v>
      </c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5.75" x14ac:dyDescent="0.25">
      <c r="A58" s="3" t="s">
        <v>6</v>
      </c>
      <c r="B58" s="4">
        <v>340</v>
      </c>
      <c r="C58" s="4">
        <v>400</v>
      </c>
      <c r="D58" s="4">
        <v>400</v>
      </c>
      <c r="E58" s="4">
        <v>400</v>
      </c>
      <c r="F58" s="4">
        <v>400</v>
      </c>
      <c r="G58" s="4">
        <v>416</v>
      </c>
      <c r="H58" s="4">
        <f t="shared" ref="H58:I60" si="14">H9</f>
        <v>432</v>
      </c>
      <c r="I58" s="4">
        <f t="shared" si="14"/>
        <v>528</v>
      </c>
      <c r="J58" s="4">
        <f t="shared" ref="J58:J60" si="15">J9</f>
        <v>580</v>
      </c>
      <c r="K58" s="4">
        <f t="shared" ref="K58:K60" si="16">K9</f>
        <v>680</v>
      </c>
      <c r="L58" s="4">
        <f t="shared" ref="L58:L60" si="17">L9</f>
        <v>744</v>
      </c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5.75" x14ac:dyDescent="0.25">
      <c r="A59" s="3" t="s">
        <v>7</v>
      </c>
      <c r="B59" s="4">
        <v>404</v>
      </c>
      <c r="C59" s="4">
        <v>372</v>
      </c>
      <c r="D59" s="4">
        <v>400</v>
      </c>
      <c r="E59" s="4">
        <v>400</v>
      </c>
      <c r="F59" s="4">
        <v>400</v>
      </c>
      <c r="G59" s="4">
        <v>400</v>
      </c>
      <c r="H59" s="4">
        <f t="shared" si="14"/>
        <v>400</v>
      </c>
      <c r="I59" s="4">
        <f t="shared" si="14"/>
        <v>512</v>
      </c>
      <c r="J59" s="4">
        <f t="shared" si="15"/>
        <v>600</v>
      </c>
      <c r="K59" s="4">
        <f t="shared" si="16"/>
        <v>680</v>
      </c>
      <c r="L59" s="4">
        <f t="shared" si="17"/>
        <v>760</v>
      </c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5.75" x14ac:dyDescent="0.25">
      <c r="A60" s="3" t="s">
        <v>8</v>
      </c>
      <c r="B60" s="4">
        <v>384</v>
      </c>
      <c r="C60" s="4">
        <v>432</v>
      </c>
      <c r="D60" s="4">
        <v>432</v>
      </c>
      <c r="E60" s="4">
        <v>432</v>
      </c>
      <c r="F60" s="4">
        <v>432</v>
      </c>
      <c r="G60" s="4">
        <v>448</v>
      </c>
      <c r="H60" s="4">
        <f t="shared" si="14"/>
        <v>448</v>
      </c>
      <c r="I60" s="4">
        <f t="shared" si="14"/>
        <v>512</v>
      </c>
      <c r="J60" s="4">
        <f t="shared" si="15"/>
        <v>560</v>
      </c>
      <c r="K60" s="4">
        <f t="shared" si="16"/>
        <v>696</v>
      </c>
      <c r="L60" s="4">
        <f t="shared" si="17"/>
        <v>800</v>
      </c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5.75" x14ac:dyDescent="0.25">
      <c r="A61" s="3" t="s">
        <v>11</v>
      </c>
      <c r="B61" s="4">
        <v>384</v>
      </c>
      <c r="C61" s="4">
        <v>400</v>
      </c>
      <c r="D61" s="4">
        <v>400</v>
      </c>
      <c r="E61" s="4">
        <v>448</v>
      </c>
      <c r="F61" s="4">
        <v>448</v>
      </c>
      <c r="G61" s="4">
        <v>450</v>
      </c>
      <c r="H61" s="4">
        <f>$H$14</f>
        <v>452</v>
      </c>
      <c r="I61" s="4">
        <f>$I$14</f>
        <v>528</v>
      </c>
      <c r="J61" s="4">
        <f>$J$14</f>
        <v>576</v>
      </c>
      <c r="K61" s="4">
        <f>$K$14</f>
        <v>680</v>
      </c>
      <c r="L61" s="4">
        <f>$L$14</f>
        <v>760</v>
      </c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5.75" x14ac:dyDescent="0.25">
      <c r="A62" s="3" t="s">
        <v>13</v>
      </c>
      <c r="B62" s="4">
        <v>348</v>
      </c>
      <c r="C62" s="4">
        <v>360</v>
      </c>
      <c r="D62" s="4">
        <v>400</v>
      </c>
      <c r="E62" s="4">
        <v>400</v>
      </c>
      <c r="F62" s="4">
        <v>480</v>
      </c>
      <c r="G62" s="4">
        <v>480</v>
      </c>
      <c r="H62" s="4">
        <f t="shared" ref="H62:I63" si="18">H16</f>
        <v>480</v>
      </c>
      <c r="I62" s="4">
        <f t="shared" si="18"/>
        <v>512</v>
      </c>
      <c r="J62" s="4">
        <f t="shared" ref="J62:J63" si="19">J16</f>
        <v>580</v>
      </c>
      <c r="K62" s="4">
        <f t="shared" ref="K62:K63" si="20">K16</f>
        <v>696</v>
      </c>
      <c r="L62" s="4">
        <f t="shared" ref="L62:L63" si="21">L16</f>
        <v>720</v>
      </c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5.75" x14ac:dyDescent="0.25">
      <c r="A63" s="3" t="s">
        <v>14</v>
      </c>
      <c r="B63" s="4">
        <v>360</v>
      </c>
      <c r="C63" s="4">
        <v>440</v>
      </c>
      <c r="D63" s="4">
        <v>440</v>
      </c>
      <c r="E63" s="4">
        <v>432</v>
      </c>
      <c r="F63" s="4">
        <v>400</v>
      </c>
      <c r="G63" s="4">
        <v>400</v>
      </c>
      <c r="H63" s="4">
        <f t="shared" si="18"/>
        <v>400</v>
      </c>
      <c r="I63" s="4">
        <f t="shared" si="18"/>
        <v>500</v>
      </c>
      <c r="J63" s="4">
        <f t="shared" si="19"/>
        <v>550</v>
      </c>
      <c r="K63" s="4">
        <f t="shared" si="20"/>
        <v>696</v>
      </c>
      <c r="L63" s="4">
        <f t="shared" si="21"/>
        <v>750</v>
      </c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5.75" x14ac:dyDescent="0.25">
      <c r="A64" s="3" t="s">
        <v>20</v>
      </c>
      <c r="B64" s="4">
        <v>344</v>
      </c>
      <c r="C64" s="4">
        <v>344</v>
      </c>
      <c r="D64" s="4">
        <v>400</v>
      </c>
      <c r="E64" s="4">
        <v>384</v>
      </c>
      <c r="F64" s="4">
        <v>368</v>
      </c>
      <c r="G64" s="4">
        <v>368</v>
      </c>
      <c r="H64" s="4">
        <f>$H$23</f>
        <v>384</v>
      </c>
      <c r="I64" s="4">
        <f>$I$23</f>
        <v>480</v>
      </c>
      <c r="J64" s="4">
        <f>$J$23</f>
        <v>520</v>
      </c>
      <c r="K64" s="4">
        <f>$K$23</f>
        <v>656</v>
      </c>
      <c r="L64" s="4">
        <f>$L$23</f>
        <v>768</v>
      </c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31" ht="15.75" x14ac:dyDescent="0.25">
      <c r="A65" s="3" t="s">
        <v>22</v>
      </c>
      <c r="B65" s="4">
        <v>336</v>
      </c>
      <c r="C65" s="4">
        <v>432</v>
      </c>
      <c r="D65" s="4">
        <v>432</v>
      </c>
      <c r="E65" s="4">
        <v>416</v>
      </c>
      <c r="F65" s="4">
        <v>432</v>
      </c>
      <c r="G65" s="4">
        <v>0</v>
      </c>
      <c r="H65" s="4">
        <f>$H$25</f>
        <v>432</v>
      </c>
      <c r="I65" s="4">
        <f>$I$26</f>
        <v>512</v>
      </c>
      <c r="J65" s="4">
        <f>$J$26</f>
        <v>576</v>
      </c>
      <c r="K65" s="4">
        <v>680</v>
      </c>
      <c r="L65" s="4">
        <f>$L$25</f>
        <v>768</v>
      </c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31" ht="31.5" x14ac:dyDescent="0.25">
      <c r="A66" s="3" t="s">
        <v>27</v>
      </c>
      <c r="B66" s="4">
        <f>SUM(B58:B65)/8</f>
        <v>362.5</v>
      </c>
      <c r="C66" s="4">
        <f t="shared" ref="C66:E66" si="22">SUM(C58:C65)/8</f>
        <v>397.5</v>
      </c>
      <c r="D66" s="4">
        <f t="shared" si="22"/>
        <v>413</v>
      </c>
      <c r="E66" s="4">
        <f t="shared" si="22"/>
        <v>414</v>
      </c>
      <c r="F66" s="4">
        <f>SUM(F58:F65)/8</f>
        <v>420</v>
      </c>
      <c r="G66" s="4">
        <f>SUM(G58:G65)/7</f>
        <v>423.14285714285717</v>
      </c>
      <c r="H66" s="4">
        <f>SUM(H58:H65)/8</f>
        <v>428.5</v>
      </c>
      <c r="I66" s="4">
        <f>SUM(I58:I65)/8</f>
        <v>510.5</v>
      </c>
      <c r="J66" s="4">
        <f>SUM(J58:J65)/8</f>
        <v>567.75</v>
      </c>
      <c r="K66" s="4">
        <f>SUM(K58:K65)/8</f>
        <v>683</v>
      </c>
      <c r="L66" s="4">
        <f>SUM(L58:L65)/8</f>
        <v>758.75</v>
      </c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3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3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31" ht="18" customHeight="1" x14ac:dyDescent="0.3">
      <c r="A69" s="21" t="s">
        <v>37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31" ht="15.75" x14ac:dyDescent="0.25">
      <c r="A70" s="1" t="s">
        <v>0</v>
      </c>
      <c r="B70" s="2">
        <v>44197</v>
      </c>
      <c r="C70" s="2">
        <v>44228</v>
      </c>
      <c r="D70" s="2">
        <v>44256</v>
      </c>
      <c r="E70" s="2">
        <v>44287</v>
      </c>
      <c r="F70" s="2">
        <v>44317</v>
      </c>
      <c r="G70" s="2">
        <v>44348</v>
      </c>
      <c r="H70" s="2">
        <v>44378</v>
      </c>
      <c r="I70" s="2">
        <f>$I$3</f>
        <v>44409</v>
      </c>
      <c r="J70" s="2">
        <v>44440</v>
      </c>
      <c r="K70" s="2">
        <v>44470</v>
      </c>
      <c r="L70" s="2">
        <v>44501</v>
      </c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31" ht="31.5" x14ac:dyDescent="0.25">
      <c r="A71" s="3" t="s">
        <v>25</v>
      </c>
      <c r="B71" s="4">
        <v>360</v>
      </c>
      <c r="C71" s="4">
        <v>378.75</v>
      </c>
      <c r="D71" s="4">
        <v>406.75</v>
      </c>
      <c r="E71" s="4">
        <v>415</v>
      </c>
      <c r="F71" s="4">
        <v>404.5</v>
      </c>
      <c r="G71" s="4">
        <v>427.75</v>
      </c>
      <c r="H71" s="4">
        <f>$H$41</f>
        <v>431.25</v>
      </c>
      <c r="I71" s="4">
        <f>$I$41</f>
        <v>510</v>
      </c>
      <c r="J71" s="4">
        <f>$J$41</f>
        <v>566.75</v>
      </c>
      <c r="K71" s="4">
        <f>$K$41</f>
        <v>680</v>
      </c>
      <c r="L71" s="4">
        <f>$L$41</f>
        <v>734.75</v>
      </c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31" ht="31.5" x14ac:dyDescent="0.25">
      <c r="A72" s="3" t="s">
        <v>26</v>
      </c>
      <c r="B72" s="4">
        <v>347.42857142857144</v>
      </c>
      <c r="C72" s="4">
        <v>363.42857142857144</v>
      </c>
      <c r="D72" s="4">
        <v>400</v>
      </c>
      <c r="E72" s="4">
        <v>407.14285714285717</v>
      </c>
      <c r="F72" s="4">
        <v>402</v>
      </c>
      <c r="G72" s="4">
        <v>423.71428571428572</v>
      </c>
      <c r="H72" s="4">
        <f>$H$53</f>
        <v>464</v>
      </c>
      <c r="I72" s="4">
        <f>$I$53</f>
        <v>527.02857142857135</v>
      </c>
      <c r="J72" s="4">
        <f>$J$53</f>
        <v>573.14285714285711</v>
      </c>
      <c r="K72" s="4">
        <f>$K$53</f>
        <v>670.28571428571433</v>
      </c>
      <c r="L72" s="4">
        <f>$L$53</f>
        <v>749.42857142857144</v>
      </c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31" ht="31.5" x14ac:dyDescent="0.25">
      <c r="A73" s="3" t="s">
        <v>27</v>
      </c>
      <c r="B73" s="4">
        <v>362.5</v>
      </c>
      <c r="C73" s="4">
        <v>397.5</v>
      </c>
      <c r="D73" s="4">
        <v>413</v>
      </c>
      <c r="E73" s="4">
        <v>414</v>
      </c>
      <c r="F73" s="4">
        <v>480</v>
      </c>
      <c r="G73" s="4">
        <v>423.14285714285717</v>
      </c>
      <c r="H73" s="4">
        <f>$H$66</f>
        <v>428.5</v>
      </c>
      <c r="I73" s="4">
        <f>$I$66</f>
        <v>510.5</v>
      </c>
      <c r="J73" s="4">
        <f>$J$66</f>
        <v>567.75</v>
      </c>
      <c r="K73" s="4">
        <f>$K$66</f>
        <v>683</v>
      </c>
      <c r="L73" s="4">
        <f>$L$66</f>
        <v>758.75</v>
      </c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31" ht="31.5" x14ac:dyDescent="0.25">
      <c r="A74" s="3" t="s">
        <v>28</v>
      </c>
      <c r="B74" s="4">
        <f>SUM(B71:B73)/3</f>
        <v>356.64285714285717</v>
      </c>
      <c r="C74" s="4">
        <f t="shared" ref="C74:F74" si="23">SUM(C71:C73)/3</f>
        <v>379.89285714285717</v>
      </c>
      <c r="D74" s="4">
        <f t="shared" si="23"/>
        <v>406.58333333333331</v>
      </c>
      <c r="E74" s="4">
        <f t="shared" si="23"/>
        <v>412.04761904761904</v>
      </c>
      <c r="F74" s="4">
        <f t="shared" si="23"/>
        <v>428.83333333333331</v>
      </c>
      <c r="G74" s="4">
        <f>SUM(G71:G73)/3</f>
        <v>424.86904761904765</v>
      </c>
      <c r="H74" s="4">
        <f>SUM(H71:H73)/3</f>
        <v>441.25</v>
      </c>
      <c r="I74" s="4">
        <f>SUM(I71:I73)/3</f>
        <v>515.84285714285716</v>
      </c>
      <c r="J74" s="4">
        <f>SUM(J71:J73)/3</f>
        <v>569.21428571428567</v>
      </c>
      <c r="K74" s="4">
        <f>SUM(K71:K73)/3</f>
        <v>677.7619047619047</v>
      </c>
      <c r="L74" s="4">
        <f>SUM(L71:L73)/3</f>
        <v>747.64285714285722</v>
      </c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31" ht="15.75" x14ac:dyDescent="0.25">
      <c r="A75" s="6"/>
      <c r="B75" s="10"/>
      <c r="C75" s="10"/>
      <c r="D75" s="10"/>
      <c r="E75" s="10"/>
      <c r="F75" s="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31" ht="18.75" x14ac:dyDescent="0.3">
      <c r="A77" s="16" t="s">
        <v>38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31" ht="47.25" x14ac:dyDescent="0.25">
      <c r="A78" s="1" t="s">
        <v>0</v>
      </c>
      <c r="B78" s="2">
        <v>44197</v>
      </c>
      <c r="C78" s="2">
        <v>44228</v>
      </c>
      <c r="D78" s="8" t="s">
        <v>29</v>
      </c>
      <c r="E78" s="2">
        <v>44228</v>
      </c>
      <c r="F78" s="2">
        <v>44256</v>
      </c>
      <c r="G78" s="8" t="s">
        <v>29</v>
      </c>
      <c r="H78" s="2">
        <v>44256</v>
      </c>
      <c r="I78" s="2">
        <v>44287</v>
      </c>
      <c r="J78" s="8" t="s">
        <v>29</v>
      </c>
      <c r="K78" s="2">
        <v>44287</v>
      </c>
      <c r="L78" s="2">
        <v>44317</v>
      </c>
      <c r="M78" s="8" t="s">
        <v>29</v>
      </c>
      <c r="N78" s="8">
        <v>44317</v>
      </c>
      <c r="O78" s="2">
        <v>44348</v>
      </c>
      <c r="P78" s="1" t="s">
        <v>29</v>
      </c>
      <c r="Q78" s="8">
        <v>44348</v>
      </c>
      <c r="R78" s="8">
        <v>44378</v>
      </c>
      <c r="S78" s="8" t="str">
        <f t="shared" ref="S78" si="24">P78</f>
        <v>M on M Change</v>
      </c>
      <c r="T78" s="8">
        <v>44378</v>
      </c>
      <c r="U78" s="2">
        <f>$I$3</f>
        <v>44409</v>
      </c>
      <c r="V78" s="8" t="str">
        <f t="shared" ref="V78" si="25">S78</f>
        <v>M on M Change</v>
      </c>
      <c r="W78" s="2">
        <f>$I$3</f>
        <v>44409</v>
      </c>
      <c r="X78" s="2">
        <v>44440</v>
      </c>
      <c r="Y78" s="8" t="str">
        <f t="shared" ref="Y78" si="26">V78</f>
        <v>M on M Change</v>
      </c>
      <c r="Z78" s="2">
        <v>44440</v>
      </c>
      <c r="AA78" s="2">
        <v>44470</v>
      </c>
      <c r="AB78" s="8" t="str">
        <f t="shared" ref="AB78" si="27">Y78</f>
        <v>M on M Change</v>
      </c>
      <c r="AC78" s="2">
        <v>44470</v>
      </c>
      <c r="AD78" s="2">
        <v>44501</v>
      </c>
      <c r="AE78" s="8" t="str">
        <f t="shared" ref="AE78" si="28">AB78</f>
        <v>M on M Change</v>
      </c>
    </row>
    <row r="79" spans="1:31" ht="15.75" x14ac:dyDescent="0.25">
      <c r="A79" s="3" t="s">
        <v>1</v>
      </c>
      <c r="B79" s="4">
        <v>320</v>
      </c>
      <c r="C79" s="4">
        <v>336</v>
      </c>
      <c r="D79" s="4">
        <f>((C79-B79)/B79)*100</f>
        <v>5</v>
      </c>
      <c r="E79" s="4">
        <v>336</v>
      </c>
      <c r="F79" s="4">
        <v>400</v>
      </c>
      <c r="G79" s="4">
        <f t="shared" ref="G79:G102" si="29">((F79-E79)/E79)*100</f>
        <v>19.047619047619047</v>
      </c>
      <c r="H79" s="4">
        <v>400</v>
      </c>
      <c r="I79" s="4">
        <v>400</v>
      </c>
      <c r="J79" s="4">
        <f>((I79-H79)/H79)*100</f>
        <v>0</v>
      </c>
      <c r="K79" s="4">
        <v>400</v>
      </c>
      <c r="L79" s="4">
        <v>400</v>
      </c>
      <c r="M79" s="4">
        <f>((L79-K79)/K79)*100</f>
        <v>0</v>
      </c>
      <c r="N79" s="4">
        <v>400</v>
      </c>
      <c r="O79" s="4">
        <v>440</v>
      </c>
      <c r="P79" s="4">
        <f>((O79-N79)/N79)*100</f>
        <v>10</v>
      </c>
      <c r="Q79" s="4">
        <f t="shared" ref="Q79:Q102" si="30">O79</f>
        <v>440</v>
      </c>
      <c r="R79" s="4">
        <f t="shared" ref="R79:R102" si="31">H4</f>
        <v>440</v>
      </c>
      <c r="S79" s="4">
        <f>((R79-Q79)/Q79)*100</f>
        <v>0</v>
      </c>
      <c r="T79" s="4">
        <f t="shared" ref="T79:T102" si="32">R79</f>
        <v>440</v>
      </c>
      <c r="U79" s="4">
        <f t="shared" ref="U79:U102" si="33">I4</f>
        <v>520</v>
      </c>
      <c r="V79" s="4">
        <f>((U79-T79)/T79)*100</f>
        <v>18.181818181818183</v>
      </c>
      <c r="W79" s="4">
        <f t="shared" ref="W79:W102" si="34">U79</f>
        <v>520</v>
      </c>
      <c r="X79" s="4">
        <f t="shared" ref="X79:X102" si="35">J4</f>
        <v>576</v>
      </c>
      <c r="Y79" s="4">
        <f>((X79-W79)/W79)*100</f>
        <v>10.76923076923077</v>
      </c>
      <c r="Z79" s="4">
        <f t="shared" ref="Z79:Z102" si="36">X79</f>
        <v>576</v>
      </c>
      <c r="AA79" s="4">
        <f t="shared" ref="AA79:AA102" si="37">K4</f>
        <v>680</v>
      </c>
      <c r="AB79" s="12">
        <f>((AA79-Z79)/Z79)*100</f>
        <v>18.055555555555554</v>
      </c>
      <c r="AC79" s="4">
        <f t="shared" ref="AC79:AC102" si="38">K4</f>
        <v>680</v>
      </c>
      <c r="AD79" s="4">
        <f t="shared" ref="AD79:AD102" si="39">L4</f>
        <v>760</v>
      </c>
      <c r="AE79" s="4">
        <f>((AD79-AC79)/AC79)*100</f>
        <v>11.76470588235294</v>
      </c>
    </row>
    <row r="80" spans="1:31" ht="15.75" x14ac:dyDescent="0.25">
      <c r="A80" s="3" t="s">
        <v>2</v>
      </c>
      <c r="B80" s="4">
        <v>336</v>
      </c>
      <c r="C80" s="4">
        <v>344</v>
      </c>
      <c r="D80" s="4">
        <f t="shared" ref="D80:D102" si="40">((C80-B80)/B80)*100</f>
        <v>2.3809523809523809</v>
      </c>
      <c r="E80" s="4">
        <v>344</v>
      </c>
      <c r="F80" s="4">
        <v>400</v>
      </c>
      <c r="G80" s="4">
        <f t="shared" si="29"/>
        <v>16.279069767441861</v>
      </c>
      <c r="H80" s="4">
        <v>400</v>
      </c>
      <c r="I80" s="4">
        <v>384</v>
      </c>
      <c r="J80" s="4">
        <f t="shared" ref="J80:J102" si="41">((I80-H80)/H80)*100</f>
        <v>-4</v>
      </c>
      <c r="K80" s="4">
        <v>384</v>
      </c>
      <c r="L80" s="4">
        <v>400</v>
      </c>
      <c r="M80" s="4">
        <f t="shared" ref="M80:M102" si="42">((L80-K80)/K80)*100</f>
        <v>4.1666666666666661</v>
      </c>
      <c r="N80" s="4">
        <v>400</v>
      </c>
      <c r="O80" s="4">
        <v>400</v>
      </c>
      <c r="P80" s="4">
        <f t="shared" ref="P80:P102" si="43">((O80-N80)/N80)*100</f>
        <v>0</v>
      </c>
      <c r="Q80" s="4">
        <f t="shared" si="30"/>
        <v>400</v>
      </c>
      <c r="R80" s="4">
        <f t="shared" si="31"/>
        <v>400</v>
      </c>
      <c r="S80" s="4">
        <f t="shared" ref="S80:S102" si="44">((R80-Q80)/Q80)*100</f>
        <v>0</v>
      </c>
      <c r="T80" s="4">
        <f t="shared" si="32"/>
        <v>400</v>
      </c>
      <c r="U80" s="4">
        <f t="shared" si="33"/>
        <v>504</v>
      </c>
      <c r="V80" s="4">
        <f t="shared" ref="V80:V102" si="45">((U80-T80)/T80)*100</f>
        <v>26</v>
      </c>
      <c r="W80" s="4">
        <f t="shared" si="34"/>
        <v>504</v>
      </c>
      <c r="X80" s="4">
        <f t="shared" si="35"/>
        <v>576</v>
      </c>
      <c r="Y80" s="4">
        <f t="shared" ref="Y80:Y102" si="46">((X80-W80)/W80)*100</f>
        <v>14.285714285714285</v>
      </c>
      <c r="Z80" s="4">
        <f t="shared" si="36"/>
        <v>576</v>
      </c>
      <c r="AA80" s="4">
        <f t="shared" si="37"/>
        <v>680</v>
      </c>
      <c r="AB80" s="12">
        <f t="shared" ref="AB80:AB102" si="47">((AA80-Z80)/Z80)*100</f>
        <v>18.055555555555554</v>
      </c>
      <c r="AC80" s="4">
        <f t="shared" si="38"/>
        <v>680</v>
      </c>
      <c r="AD80" s="4">
        <f t="shared" si="39"/>
        <v>750</v>
      </c>
      <c r="AE80" s="4">
        <f t="shared" ref="AE80:AE102" si="48">((AD80-AC80)/AC80)*100</f>
        <v>10.294117647058822</v>
      </c>
    </row>
    <row r="81" spans="1:31" ht="15.75" x14ac:dyDescent="0.25">
      <c r="A81" s="3" t="s">
        <v>3</v>
      </c>
      <c r="B81" s="4">
        <v>360</v>
      </c>
      <c r="C81" s="4">
        <v>360</v>
      </c>
      <c r="D81" s="4">
        <f t="shared" si="40"/>
        <v>0</v>
      </c>
      <c r="E81" s="4">
        <v>360</v>
      </c>
      <c r="F81" s="4">
        <v>400</v>
      </c>
      <c r="G81" s="4">
        <f t="shared" si="29"/>
        <v>11.111111111111111</v>
      </c>
      <c r="H81" s="4">
        <v>400</v>
      </c>
      <c r="I81" s="4">
        <v>400</v>
      </c>
      <c r="J81" s="4">
        <f t="shared" si="41"/>
        <v>0</v>
      </c>
      <c r="K81" s="4">
        <v>400</v>
      </c>
      <c r="L81" s="4">
        <v>390</v>
      </c>
      <c r="M81" s="4">
        <f t="shared" si="42"/>
        <v>-2.5</v>
      </c>
      <c r="N81" s="4">
        <v>390</v>
      </c>
      <c r="O81" s="4">
        <v>390</v>
      </c>
      <c r="P81" s="4">
        <f t="shared" si="43"/>
        <v>0</v>
      </c>
      <c r="Q81" s="4">
        <f t="shared" si="30"/>
        <v>390</v>
      </c>
      <c r="R81" s="4">
        <f t="shared" si="31"/>
        <v>480</v>
      </c>
      <c r="S81" s="4">
        <f t="shared" si="44"/>
        <v>23.076923076923077</v>
      </c>
      <c r="T81" s="4">
        <f t="shared" si="32"/>
        <v>480</v>
      </c>
      <c r="U81" s="4">
        <f t="shared" si="33"/>
        <v>512</v>
      </c>
      <c r="V81" s="4">
        <f t="shared" si="45"/>
        <v>6.666666666666667</v>
      </c>
      <c r="W81" s="4">
        <f t="shared" si="34"/>
        <v>512</v>
      </c>
      <c r="X81" s="4">
        <f t="shared" si="35"/>
        <v>560</v>
      </c>
      <c r="Y81" s="4">
        <f t="shared" si="46"/>
        <v>9.375</v>
      </c>
      <c r="Z81" s="4">
        <f t="shared" si="36"/>
        <v>560</v>
      </c>
      <c r="AA81" s="4">
        <f t="shared" si="37"/>
        <v>680</v>
      </c>
      <c r="AB81" s="12">
        <f t="shared" si="47"/>
        <v>21.428571428571427</v>
      </c>
      <c r="AC81" s="4">
        <f t="shared" si="38"/>
        <v>680</v>
      </c>
      <c r="AD81" s="4">
        <f t="shared" si="39"/>
        <v>784</v>
      </c>
      <c r="AE81" s="4">
        <f t="shared" si="48"/>
        <v>15.294117647058824</v>
      </c>
    </row>
    <row r="82" spans="1:31" ht="15.75" x14ac:dyDescent="0.25">
      <c r="A82" s="3" t="s">
        <v>4</v>
      </c>
      <c r="B82" s="4">
        <v>360</v>
      </c>
      <c r="C82" s="4">
        <v>400</v>
      </c>
      <c r="D82" s="4">
        <f t="shared" si="40"/>
        <v>11.111111111111111</v>
      </c>
      <c r="E82" s="4">
        <v>400</v>
      </c>
      <c r="F82" s="4">
        <v>400</v>
      </c>
      <c r="G82" s="4">
        <f t="shared" si="29"/>
        <v>0</v>
      </c>
      <c r="H82" s="4">
        <v>400</v>
      </c>
      <c r="I82" s="4">
        <v>400</v>
      </c>
      <c r="J82" s="4">
        <f t="shared" si="41"/>
        <v>0</v>
      </c>
      <c r="K82" s="4">
        <v>400</v>
      </c>
      <c r="L82" s="4">
        <v>400</v>
      </c>
      <c r="M82" s="4">
        <f t="shared" si="42"/>
        <v>0</v>
      </c>
      <c r="N82" s="4">
        <v>400</v>
      </c>
      <c r="O82" s="4">
        <v>480</v>
      </c>
      <c r="P82" s="4">
        <f t="shared" si="43"/>
        <v>20</v>
      </c>
      <c r="Q82" s="4">
        <f t="shared" si="30"/>
        <v>480</v>
      </c>
      <c r="R82" s="4">
        <f t="shared" si="31"/>
        <v>504</v>
      </c>
      <c r="S82" s="4">
        <f t="shared" si="44"/>
        <v>5</v>
      </c>
      <c r="T82" s="4">
        <f t="shared" si="32"/>
        <v>504</v>
      </c>
      <c r="U82" s="4">
        <f t="shared" si="33"/>
        <v>595.20000000000005</v>
      </c>
      <c r="V82" s="4">
        <f t="shared" si="45"/>
        <v>18.095238095238102</v>
      </c>
      <c r="W82" s="4">
        <f t="shared" si="34"/>
        <v>595.20000000000005</v>
      </c>
      <c r="X82" s="4">
        <f t="shared" si="35"/>
        <v>560</v>
      </c>
      <c r="Y82" s="4">
        <f t="shared" si="46"/>
        <v>-5.9139784946236631</v>
      </c>
      <c r="Z82" s="4">
        <f t="shared" si="36"/>
        <v>560</v>
      </c>
      <c r="AA82" s="4">
        <f t="shared" si="37"/>
        <v>680</v>
      </c>
      <c r="AB82" s="12">
        <f t="shared" si="47"/>
        <v>21.428571428571427</v>
      </c>
      <c r="AC82" s="4">
        <f t="shared" si="38"/>
        <v>680</v>
      </c>
      <c r="AD82" s="4">
        <f t="shared" si="39"/>
        <v>800</v>
      </c>
      <c r="AE82" s="4">
        <f t="shared" si="48"/>
        <v>17.647058823529413</v>
      </c>
    </row>
    <row r="83" spans="1:31" ht="15.75" x14ac:dyDescent="0.25">
      <c r="A83" s="3" t="s">
        <v>5</v>
      </c>
      <c r="B83" s="4">
        <v>400</v>
      </c>
      <c r="C83" s="4">
        <v>360</v>
      </c>
      <c r="D83" s="4">
        <f t="shared" si="40"/>
        <v>-10</v>
      </c>
      <c r="E83" s="4">
        <v>360</v>
      </c>
      <c r="F83" s="4">
        <v>400</v>
      </c>
      <c r="G83" s="4">
        <f t="shared" si="29"/>
        <v>11.111111111111111</v>
      </c>
      <c r="H83" s="4">
        <v>400</v>
      </c>
      <c r="I83" s="4">
        <v>440</v>
      </c>
      <c r="J83" s="4">
        <f t="shared" si="41"/>
        <v>10</v>
      </c>
      <c r="K83" s="4">
        <v>440</v>
      </c>
      <c r="L83" s="4">
        <v>400</v>
      </c>
      <c r="M83" s="4">
        <f t="shared" si="42"/>
        <v>-9.0909090909090917</v>
      </c>
      <c r="N83" s="4">
        <v>400</v>
      </c>
      <c r="O83" s="4">
        <v>440</v>
      </c>
      <c r="P83" s="4">
        <f t="shared" si="43"/>
        <v>10</v>
      </c>
      <c r="Q83" s="4">
        <f t="shared" si="30"/>
        <v>440</v>
      </c>
      <c r="R83" s="4">
        <f t="shared" si="31"/>
        <v>440</v>
      </c>
      <c r="S83" s="4">
        <f t="shared" si="44"/>
        <v>0</v>
      </c>
      <c r="T83" s="4">
        <f t="shared" si="32"/>
        <v>440</v>
      </c>
      <c r="U83" s="4">
        <f t="shared" si="33"/>
        <v>504</v>
      </c>
      <c r="V83" s="4">
        <f t="shared" si="45"/>
        <v>14.545454545454545</v>
      </c>
      <c r="W83" s="4">
        <f t="shared" si="34"/>
        <v>504</v>
      </c>
      <c r="X83" s="4">
        <f t="shared" si="35"/>
        <v>544</v>
      </c>
      <c r="Y83" s="4">
        <f t="shared" si="46"/>
        <v>7.9365079365079358</v>
      </c>
      <c r="Z83" s="4">
        <f t="shared" si="36"/>
        <v>544</v>
      </c>
      <c r="AA83" s="4">
        <f t="shared" si="37"/>
        <v>680</v>
      </c>
      <c r="AB83" s="12">
        <f t="shared" si="47"/>
        <v>25</v>
      </c>
      <c r="AC83" s="4">
        <f t="shared" si="38"/>
        <v>680</v>
      </c>
      <c r="AD83" s="4">
        <f t="shared" si="39"/>
        <v>760</v>
      </c>
      <c r="AE83" s="4">
        <f t="shared" si="48"/>
        <v>11.76470588235294</v>
      </c>
    </row>
    <row r="84" spans="1:31" ht="15.75" x14ac:dyDescent="0.25">
      <c r="A84" s="3" t="s">
        <v>6</v>
      </c>
      <c r="B84" s="4">
        <v>340</v>
      </c>
      <c r="C84" s="4">
        <v>400</v>
      </c>
      <c r="D84" s="4">
        <f t="shared" si="40"/>
        <v>17.647058823529413</v>
      </c>
      <c r="E84" s="4">
        <v>400</v>
      </c>
      <c r="F84" s="4">
        <v>400</v>
      </c>
      <c r="G84" s="4">
        <f t="shared" si="29"/>
        <v>0</v>
      </c>
      <c r="H84" s="4">
        <v>400</v>
      </c>
      <c r="I84" s="4">
        <v>400</v>
      </c>
      <c r="J84" s="4">
        <f t="shared" si="41"/>
        <v>0</v>
      </c>
      <c r="K84" s="4">
        <v>400</v>
      </c>
      <c r="L84" s="4">
        <v>400</v>
      </c>
      <c r="M84" s="4">
        <f t="shared" si="42"/>
        <v>0</v>
      </c>
      <c r="N84" s="4">
        <v>400</v>
      </c>
      <c r="O84" s="4">
        <v>416</v>
      </c>
      <c r="P84" s="4">
        <f t="shared" si="43"/>
        <v>4</v>
      </c>
      <c r="Q84" s="4">
        <f t="shared" si="30"/>
        <v>416</v>
      </c>
      <c r="R84" s="4">
        <f t="shared" si="31"/>
        <v>432</v>
      </c>
      <c r="S84" s="4">
        <f t="shared" si="44"/>
        <v>3.8461538461538463</v>
      </c>
      <c r="T84" s="4">
        <f t="shared" si="32"/>
        <v>432</v>
      </c>
      <c r="U84" s="4">
        <f t="shared" si="33"/>
        <v>528</v>
      </c>
      <c r="V84" s="4">
        <f t="shared" si="45"/>
        <v>22.222222222222221</v>
      </c>
      <c r="W84" s="4">
        <f t="shared" si="34"/>
        <v>528</v>
      </c>
      <c r="X84" s="4">
        <f t="shared" si="35"/>
        <v>580</v>
      </c>
      <c r="Y84" s="4">
        <f t="shared" si="46"/>
        <v>9.8484848484848477</v>
      </c>
      <c r="Z84" s="4">
        <f t="shared" si="36"/>
        <v>580</v>
      </c>
      <c r="AA84" s="4">
        <f t="shared" si="37"/>
        <v>680</v>
      </c>
      <c r="AB84" s="12">
        <f t="shared" si="47"/>
        <v>17.241379310344829</v>
      </c>
      <c r="AC84" s="4">
        <f t="shared" si="38"/>
        <v>680</v>
      </c>
      <c r="AD84" s="4">
        <f t="shared" si="39"/>
        <v>744</v>
      </c>
      <c r="AE84" s="4">
        <f t="shared" si="48"/>
        <v>9.4117647058823533</v>
      </c>
    </row>
    <row r="85" spans="1:31" ht="15.75" x14ac:dyDescent="0.25">
      <c r="A85" s="3" t="s">
        <v>7</v>
      </c>
      <c r="B85" s="4">
        <v>404</v>
      </c>
      <c r="C85" s="4">
        <v>372</v>
      </c>
      <c r="D85" s="4">
        <f t="shared" si="40"/>
        <v>-7.9207920792079207</v>
      </c>
      <c r="E85" s="4">
        <v>372</v>
      </c>
      <c r="F85" s="4">
        <v>400</v>
      </c>
      <c r="G85" s="4">
        <f t="shared" si="29"/>
        <v>7.5268817204301079</v>
      </c>
      <c r="H85" s="4">
        <v>400</v>
      </c>
      <c r="I85" s="4">
        <v>400</v>
      </c>
      <c r="J85" s="4">
        <f t="shared" si="41"/>
        <v>0</v>
      </c>
      <c r="K85" s="4">
        <v>400</v>
      </c>
      <c r="L85" s="4">
        <v>400</v>
      </c>
      <c r="M85" s="4">
        <f t="shared" si="42"/>
        <v>0</v>
      </c>
      <c r="N85" s="4">
        <v>400</v>
      </c>
      <c r="O85" s="4">
        <v>400</v>
      </c>
      <c r="P85" s="4">
        <f t="shared" si="43"/>
        <v>0</v>
      </c>
      <c r="Q85" s="4">
        <f t="shared" si="30"/>
        <v>400</v>
      </c>
      <c r="R85" s="4">
        <f t="shared" si="31"/>
        <v>400</v>
      </c>
      <c r="S85" s="4">
        <f t="shared" si="44"/>
        <v>0</v>
      </c>
      <c r="T85" s="4">
        <f t="shared" si="32"/>
        <v>400</v>
      </c>
      <c r="U85" s="4">
        <f t="shared" si="33"/>
        <v>512</v>
      </c>
      <c r="V85" s="4">
        <f t="shared" si="45"/>
        <v>28.000000000000004</v>
      </c>
      <c r="W85" s="4">
        <f t="shared" si="34"/>
        <v>512</v>
      </c>
      <c r="X85" s="4">
        <f t="shared" si="35"/>
        <v>600</v>
      </c>
      <c r="Y85" s="4">
        <f t="shared" si="46"/>
        <v>17.1875</v>
      </c>
      <c r="Z85" s="4">
        <f t="shared" si="36"/>
        <v>600</v>
      </c>
      <c r="AA85" s="4">
        <f t="shared" si="37"/>
        <v>680</v>
      </c>
      <c r="AB85" s="12">
        <f t="shared" si="47"/>
        <v>13.333333333333334</v>
      </c>
      <c r="AC85" s="4">
        <f t="shared" si="38"/>
        <v>680</v>
      </c>
      <c r="AD85" s="4">
        <f t="shared" si="39"/>
        <v>760</v>
      </c>
      <c r="AE85" s="4">
        <f t="shared" si="48"/>
        <v>11.76470588235294</v>
      </c>
    </row>
    <row r="86" spans="1:31" ht="15.75" x14ac:dyDescent="0.25">
      <c r="A86" s="3" t="s">
        <v>8</v>
      </c>
      <c r="B86" s="4">
        <v>384</v>
      </c>
      <c r="C86" s="4">
        <v>432</v>
      </c>
      <c r="D86" s="4">
        <f t="shared" si="40"/>
        <v>12.5</v>
      </c>
      <c r="E86" s="4">
        <v>432</v>
      </c>
      <c r="F86" s="4">
        <v>432</v>
      </c>
      <c r="G86" s="4">
        <f t="shared" si="29"/>
        <v>0</v>
      </c>
      <c r="H86" s="4">
        <v>432</v>
      </c>
      <c r="I86" s="4">
        <v>432</v>
      </c>
      <c r="J86" s="4">
        <f t="shared" si="41"/>
        <v>0</v>
      </c>
      <c r="K86" s="4">
        <v>432</v>
      </c>
      <c r="L86" s="4">
        <v>432</v>
      </c>
      <c r="M86" s="4">
        <f t="shared" si="42"/>
        <v>0</v>
      </c>
      <c r="N86" s="4">
        <v>432</v>
      </c>
      <c r="O86" s="4">
        <v>448</v>
      </c>
      <c r="P86" s="4">
        <f t="shared" si="43"/>
        <v>3.7037037037037033</v>
      </c>
      <c r="Q86" s="4">
        <f t="shared" si="30"/>
        <v>448</v>
      </c>
      <c r="R86" s="4">
        <f t="shared" si="31"/>
        <v>448</v>
      </c>
      <c r="S86" s="4">
        <f t="shared" si="44"/>
        <v>0</v>
      </c>
      <c r="T86" s="4">
        <f t="shared" si="32"/>
        <v>448</v>
      </c>
      <c r="U86" s="4">
        <f t="shared" si="33"/>
        <v>512</v>
      </c>
      <c r="V86" s="4">
        <f t="shared" si="45"/>
        <v>14.285714285714285</v>
      </c>
      <c r="W86" s="4">
        <f t="shared" si="34"/>
        <v>512</v>
      </c>
      <c r="X86" s="4">
        <f t="shared" si="35"/>
        <v>560</v>
      </c>
      <c r="Y86" s="4">
        <f t="shared" si="46"/>
        <v>9.375</v>
      </c>
      <c r="Z86" s="4">
        <f t="shared" si="36"/>
        <v>560</v>
      </c>
      <c r="AA86" s="4">
        <f t="shared" si="37"/>
        <v>696</v>
      </c>
      <c r="AB86" s="12">
        <f t="shared" si="47"/>
        <v>24.285714285714285</v>
      </c>
      <c r="AC86" s="4">
        <f t="shared" si="38"/>
        <v>696</v>
      </c>
      <c r="AD86" s="4">
        <f t="shared" si="39"/>
        <v>800</v>
      </c>
      <c r="AE86" s="4">
        <f t="shared" si="48"/>
        <v>14.942528735632186</v>
      </c>
    </row>
    <row r="87" spans="1:31" ht="15.75" x14ac:dyDescent="0.25">
      <c r="A87" s="3" t="s">
        <v>9</v>
      </c>
      <c r="B87" s="4">
        <v>360</v>
      </c>
      <c r="C87" s="4">
        <v>368</v>
      </c>
      <c r="D87" s="4">
        <f t="shared" si="40"/>
        <v>2.2222222222222223</v>
      </c>
      <c r="E87" s="4">
        <v>368</v>
      </c>
      <c r="F87" s="4">
        <v>400</v>
      </c>
      <c r="G87" s="4">
        <f t="shared" si="29"/>
        <v>8.695652173913043</v>
      </c>
      <c r="H87" s="4">
        <v>400</v>
      </c>
      <c r="I87" s="4">
        <v>400</v>
      </c>
      <c r="J87" s="4">
        <f t="shared" si="41"/>
        <v>0</v>
      </c>
      <c r="K87" s="4">
        <v>400</v>
      </c>
      <c r="L87" s="4">
        <v>400</v>
      </c>
      <c r="M87" s="4">
        <f t="shared" si="42"/>
        <v>0</v>
      </c>
      <c r="N87" s="4">
        <v>400</v>
      </c>
      <c r="O87" s="4">
        <v>408</v>
      </c>
      <c r="P87" s="4">
        <f t="shared" si="43"/>
        <v>2</v>
      </c>
      <c r="Q87" s="4">
        <f t="shared" si="30"/>
        <v>408</v>
      </c>
      <c r="R87" s="4">
        <f t="shared" si="31"/>
        <v>464</v>
      </c>
      <c r="S87" s="4">
        <f t="shared" si="44"/>
        <v>13.725490196078432</v>
      </c>
      <c r="T87" s="4">
        <f t="shared" si="32"/>
        <v>464</v>
      </c>
      <c r="U87" s="4">
        <f t="shared" si="33"/>
        <v>528</v>
      </c>
      <c r="V87" s="4">
        <f t="shared" si="45"/>
        <v>13.793103448275861</v>
      </c>
      <c r="W87" s="4">
        <f t="shared" si="34"/>
        <v>528</v>
      </c>
      <c r="X87" s="4">
        <f t="shared" si="35"/>
        <v>570</v>
      </c>
      <c r="Y87" s="4">
        <f t="shared" si="46"/>
        <v>7.9545454545454541</v>
      </c>
      <c r="Z87" s="4">
        <f t="shared" si="36"/>
        <v>570</v>
      </c>
      <c r="AA87" s="4">
        <f t="shared" si="37"/>
        <v>656</v>
      </c>
      <c r="AB87" s="12">
        <f t="shared" si="47"/>
        <v>15.087719298245613</v>
      </c>
      <c r="AC87" s="4">
        <f t="shared" si="38"/>
        <v>656</v>
      </c>
      <c r="AD87" s="4">
        <f t="shared" si="39"/>
        <v>696</v>
      </c>
      <c r="AE87" s="4">
        <f t="shared" si="48"/>
        <v>6.0975609756097562</v>
      </c>
    </row>
    <row r="88" spans="1:31" ht="15.75" x14ac:dyDescent="0.25">
      <c r="A88" s="3" t="s">
        <v>10</v>
      </c>
      <c r="B88" s="4">
        <v>336</v>
      </c>
      <c r="C88" s="4">
        <v>384</v>
      </c>
      <c r="D88" s="4">
        <f t="shared" si="40"/>
        <v>14.285714285714285</v>
      </c>
      <c r="E88" s="4">
        <v>384</v>
      </c>
      <c r="F88" s="4">
        <v>400</v>
      </c>
      <c r="G88" s="4">
        <f t="shared" si="29"/>
        <v>4.1666666666666661</v>
      </c>
      <c r="H88" s="4">
        <v>400</v>
      </c>
      <c r="I88" s="4">
        <v>416</v>
      </c>
      <c r="J88" s="4">
        <f t="shared" si="41"/>
        <v>4</v>
      </c>
      <c r="K88" s="4">
        <v>416</v>
      </c>
      <c r="L88" s="4">
        <v>400</v>
      </c>
      <c r="M88" s="4">
        <f t="shared" si="42"/>
        <v>-3.8461538461538463</v>
      </c>
      <c r="N88" s="4">
        <v>400</v>
      </c>
      <c r="O88" s="4">
        <v>400</v>
      </c>
      <c r="P88" s="4">
        <f t="shared" si="43"/>
        <v>0</v>
      </c>
      <c r="Q88" s="4">
        <f t="shared" si="30"/>
        <v>400</v>
      </c>
      <c r="R88" s="4">
        <f t="shared" si="31"/>
        <v>460</v>
      </c>
      <c r="S88" s="4">
        <f t="shared" si="44"/>
        <v>15</v>
      </c>
      <c r="T88" s="4">
        <f t="shared" si="32"/>
        <v>460</v>
      </c>
      <c r="U88" s="4">
        <f t="shared" si="33"/>
        <v>500</v>
      </c>
      <c r="V88" s="4">
        <f t="shared" si="45"/>
        <v>8.695652173913043</v>
      </c>
      <c r="W88" s="4">
        <f t="shared" si="34"/>
        <v>500</v>
      </c>
      <c r="X88" s="4">
        <f t="shared" si="35"/>
        <v>570</v>
      </c>
      <c r="Y88" s="4">
        <f t="shared" si="46"/>
        <v>14.000000000000002</v>
      </c>
      <c r="Z88" s="4">
        <f t="shared" si="36"/>
        <v>570</v>
      </c>
      <c r="AA88" s="4">
        <f t="shared" si="37"/>
        <v>656</v>
      </c>
      <c r="AB88" s="12">
        <f t="shared" si="47"/>
        <v>15.087719298245613</v>
      </c>
      <c r="AC88" s="4">
        <f t="shared" si="38"/>
        <v>656</v>
      </c>
      <c r="AD88" s="4">
        <f t="shared" si="39"/>
        <v>696</v>
      </c>
      <c r="AE88" s="4">
        <f t="shared" si="48"/>
        <v>6.0975609756097562</v>
      </c>
    </row>
    <row r="89" spans="1:31" ht="15.75" x14ac:dyDescent="0.25">
      <c r="A89" s="3" t="s">
        <v>11</v>
      </c>
      <c r="B89" s="4">
        <v>384</v>
      </c>
      <c r="C89" s="4">
        <v>400</v>
      </c>
      <c r="D89" s="4">
        <f t="shared" si="40"/>
        <v>4.1666666666666661</v>
      </c>
      <c r="E89" s="4">
        <v>400</v>
      </c>
      <c r="F89" s="4">
        <v>400</v>
      </c>
      <c r="G89" s="4">
        <f t="shared" si="29"/>
        <v>0</v>
      </c>
      <c r="H89" s="4">
        <v>400</v>
      </c>
      <c r="I89" s="4">
        <v>448</v>
      </c>
      <c r="J89" s="4">
        <f t="shared" si="41"/>
        <v>12</v>
      </c>
      <c r="K89" s="4">
        <v>448</v>
      </c>
      <c r="L89" s="4">
        <v>448</v>
      </c>
      <c r="M89" s="4">
        <f t="shared" si="42"/>
        <v>0</v>
      </c>
      <c r="N89" s="4">
        <v>448</v>
      </c>
      <c r="O89" s="4">
        <v>450</v>
      </c>
      <c r="P89" s="4">
        <f t="shared" si="43"/>
        <v>0.4464285714285714</v>
      </c>
      <c r="Q89" s="4">
        <f t="shared" si="30"/>
        <v>450</v>
      </c>
      <c r="R89" s="4">
        <f t="shared" si="31"/>
        <v>452</v>
      </c>
      <c r="S89" s="4">
        <f t="shared" si="44"/>
        <v>0.44444444444444442</v>
      </c>
      <c r="T89" s="4">
        <f t="shared" si="32"/>
        <v>452</v>
      </c>
      <c r="U89" s="4">
        <f t="shared" si="33"/>
        <v>528</v>
      </c>
      <c r="V89" s="4">
        <f t="shared" si="45"/>
        <v>16.814159292035399</v>
      </c>
      <c r="W89" s="4">
        <f t="shared" si="34"/>
        <v>528</v>
      </c>
      <c r="X89" s="4">
        <f t="shared" si="35"/>
        <v>576</v>
      </c>
      <c r="Y89" s="4">
        <f t="shared" si="46"/>
        <v>9.0909090909090917</v>
      </c>
      <c r="Z89" s="4">
        <f t="shared" si="36"/>
        <v>576</v>
      </c>
      <c r="AA89" s="4">
        <f t="shared" si="37"/>
        <v>680</v>
      </c>
      <c r="AB89" s="12">
        <f t="shared" si="47"/>
        <v>18.055555555555554</v>
      </c>
      <c r="AC89" s="4">
        <f t="shared" si="38"/>
        <v>680</v>
      </c>
      <c r="AD89" s="4">
        <f t="shared" si="39"/>
        <v>760</v>
      </c>
      <c r="AE89" s="4">
        <f t="shared" si="48"/>
        <v>11.76470588235294</v>
      </c>
    </row>
    <row r="90" spans="1:31" ht="15.75" x14ac:dyDescent="0.25">
      <c r="A90" s="3" t="s">
        <v>12</v>
      </c>
      <c r="B90" s="4">
        <v>360</v>
      </c>
      <c r="C90" s="4">
        <v>352</v>
      </c>
      <c r="D90" s="4">
        <f t="shared" si="40"/>
        <v>-2.2222222222222223</v>
      </c>
      <c r="E90" s="4">
        <v>352</v>
      </c>
      <c r="F90" s="4">
        <v>400</v>
      </c>
      <c r="G90" s="4">
        <f t="shared" si="29"/>
        <v>13.636363636363635</v>
      </c>
      <c r="H90" s="4">
        <v>400</v>
      </c>
      <c r="I90" s="4">
        <v>450</v>
      </c>
      <c r="J90" s="4">
        <f t="shared" si="41"/>
        <v>12.5</v>
      </c>
      <c r="K90" s="4">
        <v>450</v>
      </c>
      <c r="L90" s="4">
        <v>424</v>
      </c>
      <c r="M90" s="4">
        <f t="shared" si="42"/>
        <v>-5.7777777777777777</v>
      </c>
      <c r="N90" s="4">
        <v>424</v>
      </c>
      <c r="O90" s="4">
        <v>448</v>
      </c>
      <c r="P90" s="4">
        <f t="shared" si="43"/>
        <v>5.6603773584905666</v>
      </c>
      <c r="Q90" s="4">
        <f t="shared" si="30"/>
        <v>448</v>
      </c>
      <c r="R90" s="4">
        <f t="shared" si="31"/>
        <v>500</v>
      </c>
      <c r="S90" s="4">
        <f t="shared" si="44"/>
        <v>11.607142857142858</v>
      </c>
      <c r="T90" s="4">
        <f t="shared" si="32"/>
        <v>500</v>
      </c>
      <c r="U90" s="4">
        <f t="shared" si="33"/>
        <v>530</v>
      </c>
      <c r="V90" s="4">
        <f t="shared" si="45"/>
        <v>6</v>
      </c>
      <c r="W90" s="4">
        <f t="shared" si="34"/>
        <v>530</v>
      </c>
      <c r="X90" s="4">
        <f t="shared" si="35"/>
        <v>600</v>
      </c>
      <c r="Y90" s="4">
        <f t="shared" si="46"/>
        <v>13.20754716981132</v>
      </c>
      <c r="Z90" s="4">
        <f t="shared" si="36"/>
        <v>600</v>
      </c>
      <c r="AA90" s="4">
        <f t="shared" si="37"/>
        <v>660</v>
      </c>
      <c r="AB90" s="12">
        <f t="shared" si="47"/>
        <v>10</v>
      </c>
      <c r="AC90" s="4">
        <f t="shared" si="38"/>
        <v>660</v>
      </c>
      <c r="AD90" s="4">
        <f t="shared" si="39"/>
        <v>760</v>
      </c>
      <c r="AE90" s="4">
        <f t="shared" si="48"/>
        <v>15.151515151515152</v>
      </c>
    </row>
    <row r="91" spans="1:31" ht="15.75" x14ac:dyDescent="0.25">
      <c r="A91" s="3" t="s">
        <v>13</v>
      </c>
      <c r="B91" s="4">
        <v>348</v>
      </c>
      <c r="C91" s="4">
        <v>360</v>
      </c>
      <c r="D91" s="4">
        <f t="shared" si="40"/>
        <v>3.4482758620689653</v>
      </c>
      <c r="E91" s="4">
        <v>360</v>
      </c>
      <c r="F91" s="4">
        <v>400</v>
      </c>
      <c r="G91" s="4">
        <f t="shared" si="29"/>
        <v>11.111111111111111</v>
      </c>
      <c r="H91" s="4">
        <v>400</v>
      </c>
      <c r="I91" s="4">
        <v>400</v>
      </c>
      <c r="J91" s="4">
        <f t="shared" si="41"/>
        <v>0</v>
      </c>
      <c r="K91" s="4">
        <v>400</v>
      </c>
      <c r="L91" s="4">
        <v>480</v>
      </c>
      <c r="M91" s="4">
        <f t="shared" si="42"/>
        <v>20</v>
      </c>
      <c r="N91" s="4">
        <v>480</v>
      </c>
      <c r="O91" s="4">
        <v>480</v>
      </c>
      <c r="P91" s="4">
        <f t="shared" si="43"/>
        <v>0</v>
      </c>
      <c r="Q91" s="4">
        <f t="shared" si="30"/>
        <v>480</v>
      </c>
      <c r="R91" s="4">
        <f t="shared" si="31"/>
        <v>480</v>
      </c>
      <c r="S91" s="4">
        <f t="shared" si="44"/>
        <v>0</v>
      </c>
      <c r="T91" s="4">
        <f t="shared" si="32"/>
        <v>480</v>
      </c>
      <c r="U91" s="4">
        <f t="shared" si="33"/>
        <v>512</v>
      </c>
      <c r="V91" s="4">
        <f t="shared" si="45"/>
        <v>6.666666666666667</v>
      </c>
      <c r="W91" s="4">
        <f t="shared" si="34"/>
        <v>512</v>
      </c>
      <c r="X91" s="4">
        <f t="shared" si="35"/>
        <v>580</v>
      </c>
      <c r="Y91" s="4">
        <f t="shared" si="46"/>
        <v>13.28125</v>
      </c>
      <c r="Z91" s="4">
        <f t="shared" si="36"/>
        <v>580</v>
      </c>
      <c r="AA91" s="4">
        <f t="shared" si="37"/>
        <v>696</v>
      </c>
      <c r="AB91" s="12">
        <f t="shared" si="47"/>
        <v>20</v>
      </c>
      <c r="AC91" s="4">
        <f t="shared" si="38"/>
        <v>696</v>
      </c>
      <c r="AD91" s="4">
        <f t="shared" si="39"/>
        <v>720</v>
      </c>
      <c r="AE91" s="4">
        <f t="shared" si="48"/>
        <v>3.4482758620689653</v>
      </c>
    </row>
    <row r="92" spans="1:31" ht="15.75" x14ac:dyDescent="0.25">
      <c r="A92" s="3" t="s">
        <v>14</v>
      </c>
      <c r="B92" s="4">
        <v>360</v>
      </c>
      <c r="C92" s="4">
        <v>440</v>
      </c>
      <c r="D92" s="4">
        <f t="shared" si="40"/>
        <v>22.222222222222221</v>
      </c>
      <c r="E92" s="4">
        <v>440</v>
      </c>
      <c r="F92" s="4">
        <v>440</v>
      </c>
      <c r="G92" s="4">
        <f t="shared" si="29"/>
        <v>0</v>
      </c>
      <c r="H92" s="4">
        <v>440</v>
      </c>
      <c r="I92" s="4">
        <v>432</v>
      </c>
      <c r="J92" s="4">
        <f t="shared" si="41"/>
        <v>-1.8181818181818181</v>
      </c>
      <c r="K92" s="4">
        <v>432</v>
      </c>
      <c r="L92" s="4">
        <v>400</v>
      </c>
      <c r="M92" s="4">
        <f t="shared" si="42"/>
        <v>-7.4074074074074066</v>
      </c>
      <c r="N92" s="4">
        <v>400</v>
      </c>
      <c r="O92" s="4">
        <v>400</v>
      </c>
      <c r="P92" s="4">
        <f t="shared" si="43"/>
        <v>0</v>
      </c>
      <c r="Q92" s="4">
        <f t="shared" si="30"/>
        <v>400</v>
      </c>
      <c r="R92" s="4">
        <f t="shared" si="31"/>
        <v>400</v>
      </c>
      <c r="S92" s="4">
        <f t="shared" si="44"/>
        <v>0</v>
      </c>
      <c r="T92" s="4">
        <f t="shared" si="32"/>
        <v>400</v>
      </c>
      <c r="U92" s="4">
        <f t="shared" si="33"/>
        <v>500</v>
      </c>
      <c r="V92" s="4">
        <f t="shared" si="45"/>
        <v>25</v>
      </c>
      <c r="W92" s="4">
        <f t="shared" si="34"/>
        <v>500</v>
      </c>
      <c r="X92" s="4">
        <f t="shared" si="35"/>
        <v>550</v>
      </c>
      <c r="Y92" s="4">
        <f t="shared" si="46"/>
        <v>10</v>
      </c>
      <c r="Z92" s="4">
        <f t="shared" si="36"/>
        <v>550</v>
      </c>
      <c r="AA92" s="4">
        <f t="shared" si="37"/>
        <v>696</v>
      </c>
      <c r="AB92" s="12">
        <f t="shared" si="47"/>
        <v>26.545454545454543</v>
      </c>
      <c r="AC92" s="4">
        <f t="shared" si="38"/>
        <v>696</v>
      </c>
      <c r="AD92" s="4">
        <f t="shared" si="39"/>
        <v>750</v>
      </c>
      <c r="AE92" s="4">
        <f t="shared" si="48"/>
        <v>7.7586206896551726</v>
      </c>
    </row>
    <row r="93" spans="1:31" ht="15.75" x14ac:dyDescent="0.25">
      <c r="A93" s="3" t="s">
        <v>15</v>
      </c>
      <c r="B93" s="4">
        <v>360</v>
      </c>
      <c r="C93" s="4">
        <v>360</v>
      </c>
      <c r="D93" s="4">
        <f t="shared" si="40"/>
        <v>0</v>
      </c>
      <c r="E93" s="4">
        <v>360</v>
      </c>
      <c r="F93" s="4">
        <v>400</v>
      </c>
      <c r="G93" s="4">
        <f t="shared" si="29"/>
        <v>11.111111111111111</v>
      </c>
      <c r="H93" s="4">
        <v>400</v>
      </c>
      <c r="I93" s="4">
        <v>424</v>
      </c>
      <c r="J93" s="4">
        <f t="shared" si="41"/>
        <v>6</v>
      </c>
      <c r="K93" s="4">
        <v>424</v>
      </c>
      <c r="L93" s="4">
        <v>400</v>
      </c>
      <c r="M93" s="4">
        <f t="shared" si="42"/>
        <v>-5.6603773584905666</v>
      </c>
      <c r="N93" s="4">
        <v>400</v>
      </c>
      <c r="O93" s="4">
        <v>480</v>
      </c>
      <c r="P93" s="4">
        <f t="shared" si="43"/>
        <v>20</v>
      </c>
      <c r="Q93" s="4">
        <f t="shared" si="30"/>
        <v>480</v>
      </c>
      <c r="R93" s="4">
        <f t="shared" si="31"/>
        <v>440</v>
      </c>
      <c r="S93" s="4">
        <f t="shared" si="44"/>
        <v>-8.3333333333333321</v>
      </c>
      <c r="T93" s="4">
        <f t="shared" si="32"/>
        <v>440</v>
      </c>
      <c r="U93" s="4">
        <f t="shared" si="33"/>
        <v>504</v>
      </c>
      <c r="V93" s="4">
        <f t="shared" si="45"/>
        <v>14.545454545454545</v>
      </c>
      <c r="W93" s="4">
        <f t="shared" si="34"/>
        <v>504</v>
      </c>
      <c r="X93" s="4">
        <f t="shared" si="35"/>
        <v>576</v>
      </c>
      <c r="Y93" s="4">
        <f t="shared" si="46"/>
        <v>14.285714285714285</v>
      </c>
      <c r="Z93" s="4">
        <f t="shared" si="36"/>
        <v>576</v>
      </c>
      <c r="AA93" s="4">
        <f t="shared" si="37"/>
        <v>680</v>
      </c>
      <c r="AB93" s="12">
        <f t="shared" si="47"/>
        <v>18.055555555555554</v>
      </c>
      <c r="AC93" s="4">
        <f t="shared" si="38"/>
        <v>680</v>
      </c>
      <c r="AD93" s="4">
        <f t="shared" si="39"/>
        <v>800</v>
      </c>
      <c r="AE93" s="4">
        <f t="shared" si="48"/>
        <v>17.647058823529413</v>
      </c>
    </row>
    <row r="94" spans="1:31" ht="15.75" x14ac:dyDescent="0.25">
      <c r="A94" s="3" t="s">
        <v>16</v>
      </c>
      <c r="B94" s="4">
        <v>368</v>
      </c>
      <c r="C94" s="4">
        <v>424</v>
      </c>
      <c r="D94" s="4">
        <f t="shared" si="40"/>
        <v>15.217391304347828</v>
      </c>
      <c r="E94" s="4">
        <v>424</v>
      </c>
      <c r="F94" s="4">
        <v>424</v>
      </c>
      <c r="G94" s="4">
        <f t="shared" si="29"/>
        <v>0</v>
      </c>
      <c r="H94" s="4">
        <v>424</v>
      </c>
      <c r="I94" s="4">
        <v>440</v>
      </c>
      <c r="J94" s="4">
        <f t="shared" si="41"/>
        <v>3.7735849056603774</v>
      </c>
      <c r="K94" s="4">
        <v>440</v>
      </c>
      <c r="L94" s="4">
        <v>400</v>
      </c>
      <c r="M94" s="4">
        <f t="shared" si="42"/>
        <v>-9.0909090909090917</v>
      </c>
      <c r="N94" s="4">
        <v>400</v>
      </c>
      <c r="O94" s="4">
        <v>420</v>
      </c>
      <c r="P94" s="4">
        <f t="shared" si="43"/>
        <v>5</v>
      </c>
      <c r="Q94" s="4">
        <f t="shared" si="30"/>
        <v>420</v>
      </c>
      <c r="R94" s="4">
        <f t="shared" si="31"/>
        <v>464</v>
      </c>
      <c r="S94" s="4">
        <f t="shared" si="44"/>
        <v>10.476190476190476</v>
      </c>
      <c r="T94" s="4">
        <f t="shared" si="32"/>
        <v>464</v>
      </c>
      <c r="U94" s="4">
        <f t="shared" si="33"/>
        <v>504</v>
      </c>
      <c r="V94" s="4">
        <f t="shared" si="45"/>
        <v>8.6206896551724146</v>
      </c>
      <c r="W94" s="4">
        <f t="shared" si="34"/>
        <v>504</v>
      </c>
      <c r="X94" s="4">
        <f t="shared" si="35"/>
        <v>576</v>
      </c>
      <c r="Y94" s="4">
        <f t="shared" si="46"/>
        <v>14.285714285714285</v>
      </c>
      <c r="Z94" s="4">
        <f t="shared" si="36"/>
        <v>576</v>
      </c>
      <c r="AA94" s="4">
        <f t="shared" si="37"/>
        <v>680</v>
      </c>
      <c r="AB94" s="12">
        <f t="shared" si="47"/>
        <v>18.055555555555554</v>
      </c>
      <c r="AC94" s="4">
        <f t="shared" si="38"/>
        <v>680</v>
      </c>
      <c r="AD94" s="4">
        <f t="shared" si="39"/>
        <v>704</v>
      </c>
      <c r="AE94" s="4">
        <f t="shared" si="48"/>
        <v>3.5294117647058822</v>
      </c>
    </row>
    <row r="95" spans="1:31" ht="15.75" x14ac:dyDescent="0.25">
      <c r="A95" s="3" t="s">
        <v>17</v>
      </c>
      <c r="B95" s="4">
        <v>376</v>
      </c>
      <c r="C95" s="4">
        <v>360</v>
      </c>
      <c r="D95" s="4">
        <f t="shared" si="40"/>
        <v>-4.2553191489361701</v>
      </c>
      <c r="E95" s="4">
        <v>360</v>
      </c>
      <c r="F95" s="4">
        <v>400</v>
      </c>
      <c r="G95" s="4">
        <f t="shared" si="29"/>
        <v>11.111111111111111</v>
      </c>
      <c r="H95" s="4">
        <v>400</v>
      </c>
      <c r="I95" s="4">
        <v>384</v>
      </c>
      <c r="J95" s="4">
        <f t="shared" si="41"/>
        <v>-4</v>
      </c>
      <c r="K95" s="4">
        <v>384</v>
      </c>
      <c r="L95" s="4">
        <v>416</v>
      </c>
      <c r="M95" s="4">
        <f t="shared" si="42"/>
        <v>8.3333333333333321</v>
      </c>
      <c r="N95" s="4">
        <v>416</v>
      </c>
      <c r="O95" s="4">
        <v>432</v>
      </c>
      <c r="P95" s="4">
        <f t="shared" si="43"/>
        <v>3.8461538461538463</v>
      </c>
      <c r="Q95" s="4">
        <f t="shared" si="30"/>
        <v>432</v>
      </c>
      <c r="R95" s="4">
        <f t="shared" si="31"/>
        <v>440</v>
      </c>
      <c r="S95" s="4">
        <f t="shared" si="44"/>
        <v>1.8518518518518516</v>
      </c>
      <c r="T95" s="4">
        <f t="shared" si="32"/>
        <v>440</v>
      </c>
      <c r="U95" s="4">
        <f t="shared" si="33"/>
        <v>512</v>
      </c>
      <c r="V95" s="4">
        <f t="shared" si="45"/>
        <v>16.363636363636363</v>
      </c>
      <c r="W95" s="4">
        <f t="shared" si="34"/>
        <v>512</v>
      </c>
      <c r="X95" s="4">
        <f t="shared" si="35"/>
        <v>576</v>
      </c>
      <c r="Y95" s="4">
        <f t="shared" si="46"/>
        <v>12.5</v>
      </c>
      <c r="Z95" s="4">
        <f t="shared" si="36"/>
        <v>576</v>
      </c>
      <c r="AA95" s="4">
        <f t="shared" si="37"/>
        <v>704</v>
      </c>
      <c r="AB95" s="12">
        <f t="shared" si="47"/>
        <v>22.222222222222221</v>
      </c>
      <c r="AC95" s="4">
        <f t="shared" si="38"/>
        <v>704</v>
      </c>
      <c r="AD95" s="4">
        <f t="shared" si="39"/>
        <v>704</v>
      </c>
      <c r="AE95" s="4">
        <f t="shared" si="48"/>
        <v>0</v>
      </c>
    </row>
    <row r="96" spans="1:31" ht="15.75" x14ac:dyDescent="0.25">
      <c r="A96" s="3" t="s">
        <v>18</v>
      </c>
      <c r="B96" s="4">
        <v>320</v>
      </c>
      <c r="C96" s="4">
        <v>352</v>
      </c>
      <c r="D96" s="4">
        <f t="shared" si="40"/>
        <v>10</v>
      </c>
      <c r="E96" s="4">
        <v>352</v>
      </c>
      <c r="F96" s="4">
        <v>400</v>
      </c>
      <c r="G96" s="4">
        <f t="shared" si="29"/>
        <v>13.636363636363635</v>
      </c>
      <c r="H96" s="4">
        <v>400</v>
      </c>
      <c r="I96" s="4">
        <v>416</v>
      </c>
      <c r="J96" s="4">
        <f t="shared" si="41"/>
        <v>4</v>
      </c>
      <c r="K96" s="4">
        <v>416</v>
      </c>
      <c r="L96" s="4">
        <v>400</v>
      </c>
      <c r="M96" s="4">
        <f t="shared" si="42"/>
        <v>-3.8461538461538463</v>
      </c>
      <c r="N96" s="4">
        <v>400</v>
      </c>
      <c r="O96" s="4">
        <v>400</v>
      </c>
      <c r="P96" s="4">
        <f t="shared" si="43"/>
        <v>0</v>
      </c>
      <c r="Q96" s="4">
        <f t="shared" si="30"/>
        <v>400</v>
      </c>
      <c r="R96" s="4">
        <f t="shared" si="31"/>
        <v>416</v>
      </c>
      <c r="S96" s="4">
        <f t="shared" si="44"/>
        <v>4</v>
      </c>
      <c r="T96" s="4">
        <f t="shared" si="32"/>
        <v>416</v>
      </c>
      <c r="U96" s="4">
        <f t="shared" si="33"/>
        <v>504</v>
      </c>
      <c r="V96" s="4">
        <f t="shared" si="45"/>
        <v>21.153846153846153</v>
      </c>
      <c r="W96" s="4">
        <f t="shared" si="34"/>
        <v>504</v>
      </c>
      <c r="X96" s="4">
        <f t="shared" si="35"/>
        <v>576</v>
      </c>
      <c r="Y96" s="4">
        <f t="shared" si="46"/>
        <v>14.285714285714285</v>
      </c>
      <c r="Z96" s="4">
        <f t="shared" si="36"/>
        <v>576</v>
      </c>
      <c r="AA96" s="4">
        <f t="shared" si="37"/>
        <v>656</v>
      </c>
      <c r="AB96" s="12">
        <f t="shared" si="47"/>
        <v>13.888888888888889</v>
      </c>
      <c r="AC96" s="4">
        <f t="shared" si="38"/>
        <v>656</v>
      </c>
      <c r="AD96" s="4">
        <f t="shared" si="39"/>
        <v>704</v>
      </c>
      <c r="AE96" s="4">
        <f t="shared" si="48"/>
        <v>7.3170731707317067</v>
      </c>
    </row>
    <row r="97" spans="1:31" ht="15.75" x14ac:dyDescent="0.25">
      <c r="A97" s="3" t="s">
        <v>19</v>
      </c>
      <c r="B97" s="4">
        <v>344</v>
      </c>
      <c r="C97" s="4">
        <v>344</v>
      </c>
      <c r="D97" s="4">
        <f t="shared" si="40"/>
        <v>0</v>
      </c>
      <c r="E97" s="4">
        <v>344</v>
      </c>
      <c r="F97" s="4">
        <v>400</v>
      </c>
      <c r="G97" s="4">
        <f t="shared" si="29"/>
        <v>16.279069767441861</v>
      </c>
      <c r="H97" s="4">
        <v>400</v>
      </c>
      <c r="I97" s="4">
        <v>400</v>
      </c>
      <c r="J97" s="4">
        <f t="shared" si="41"/>
        <v>0</v>
      </c>
      <c r="K97" s="4">
        <v>400</v>
      </c>
      <c r="L97" s="4">
        <v>400</v>
      </c>
      <c r="M97" s="4">
        <f t="shared" si="42"/>
        <v>0</v>
      </c>
      <c r="N97" s="4">
        <v>400</v>
      </c>
      <c r="O97" s="4">
        <v>400</v>
      </c>
      <c r="P97" s="4">
        <f t="shared" si="43"/>
        <v>0</v>
      </c>
      <c r="Q97" s="4">
        <f t="shared" si="30"/>
        <v>400</v>
      </c>
      <c r="R97" s="4">
        <f t="shared" si="31"/>
        <v>400</v>
      </c>
      <c r="S97" s="4">
        <f t="shared" si="44"/>
        <v>0</v>
      </c>
      <c r="T97" s="4">
        <f t="shared" si="32"/>
        <v>400</v>
      </c>
      <c r="U97" s="4">
        <f t="shared" si="33"/>
        <v>528</v>
      </c>
      <c r="V97" s="4">
        <f t="shared" si="45"/>
        <v>32</v>
      </c>
      <c r="W97" s="4">
        <f t="shared" si="34"/>
        <v>528</v>
      </c>
      <c r="X97" s="4">
        <f t="shared" si="35"/>
        <v>550</v>
      </c>
      <c r="Y97" s="4">
        <f t="shared" si="46"/>
        <v>4.1666666666666661</v>
      </c>
      <c r="Z97" s="4">
        <f t="shared" si="36"/>
        <v>550</v>
      </c>
      <c r="AA97" s="4">
        <f t="shared" si="37"/>
        <v>680</v>
      </c>
      <c r="AB97" s="12">
        <f t="shared" si="47"/>
        <v>23.636363636363637</v>
      </c>
      <c r="AC97" s="4">
        <f t="shared" si="38"/>
        <v>680</v>
      </c>
      <c r="AD97" s="4">
        <f t="shared" si="39"/>
        <v>750</v>
      </c>
      <c r="AE97" s="4">
        <f t="shared" si="48"/>
        <v>10.294117647058822</v>
      </c>
    </row>
    <row r="98" spans="1:31" ht="15.75" x14ac:dyDescent="0.25">
      <c r="A98" s="3" t="s">
        <v>20</v>
      </c>
      <c r="B98" s="4">
        <v>344</v>
      </c>
      <c r="C98" s="4">
        <v>344</v>
      </c>
      <c r="D98" s="4">
        <f t="shared" si="40"/>
        <v>0</v>
      </c>
      <c r="E98" s="4">
        <v>344</v>
      </c>
      <c r="F98" s="4">
        <v>400</v>
      </c>
      <c r="G98" s="4">
        <f t="shared" si="29"/>
        <v>16.279069767441861</v>
      </c>
      <c r="H98" s="4">
        <v>400</v>
      </c>
      <c r="I98" s="4">
        <v>384</v>
      </c>
      <c r="J98" s="4">
        <f t="shared" si="41"/>
        <v>-4</v>
      </c>
      <c r="K98" s="4">
        <v>384</v>
      </c>
      <c r="L98" s="4">
        <v>368</v>
      </c>
      <c r="M98" s="4">
        <f t="shared" si="42"/>
        <v>-4.1666666666666661</v>
      </c>
      <c r="N98" s="4">
        <v>368</v>
      </c>
      <c r="O98" s="4">
        <v>368</v>
      </c>
      <c r="P98" s="4">
        <f t="shared" si="43"/>
        <v>0</v>
      </c>
      <c r="Q98" s="4">
        <f t="shared" si="30"/>
        <v>368</v>
      </c>
      <c r="R98" s="4">
        <f t="shared" si="31"/>
        <v>384</v>
      </c>
      <c r="S98" s="4">
        <f t="shared" si="44"/>
        <v>4.3478260869565215</v>
      </c>
      <c r="T98" s="4">
        <f t="shared" si="32"/>
        <v>384</v>
      </c>
      <c r="U98" s="4">
        <f t="shared" si="33"/>
        <v>480</v>
      </c>
      <c r="V98" s="4">
        <f t="shared" si="45"/>
        <v>25</v>
      </c>
      <c r="W98" s="4">
        <f t="shared" si="34"/>
        <v>480</v>
      </c>
      <c r="X98" s="4">
        <f t="shared" si="35"/>
        <v>520</v>
      </c>
      <c r="Y98" s="4">
        <f t="shared" si="46"/>
        <v>8.3333333333333321</v>
      </c>
      <c r="Z98" s="4">
        <f t="shared" si="36"/>
        <v>520</v>
      </c>
      <c r="AA98" s="4">
        <f t="shared" si="37"/>
        <v>656</v>
      </c>
      <c r="AB98" s="12">
        <f t="shared" si="47"/>
        <v>26.153846153846157</v>
      </c>
      <c r="AC98" s="4">
        <f t="shared" si="38"/>
        <v>656</v>
      </c>
      <c r="AD98" s="4">
        <f t="shared" si="39"/>
        <v>768</v>
      </c>
      <c r="AE98" s="4">
        <f t="shared" si="48"/>
        <v>17.073170731707318</v>
      </c>
    </row>
    <row r="99" spans="1:31" ht="15.75" x14ac:dyDescent="0.25">
      <c r="A99" s="3" t="s">
        <v>21</v>
      </c>
      <c r="B99" s="4">
        <v>360</v>
      </c>
      <c r="C99" s="4">
        <v>430</v>
      </c>
      <c r="D99" s="4">
        <f t="shared" si="40"/>
        <v>19.444444444444446</v>
      </c>
      <c r="E99" s="4">
        <v>430</v>
      </c>
      <c r="F99" s="4">
        <v>430</v>
      </c>
      <c r="G99" s="4">
        <f t="shared" si="29"/>
        <v>0</v>
      </c>
      <c r="H99" s="4">
        <v>430</v>
      </c>
      <c r="I99" s="4">
        <v>432</v>
      </c>
      <c r="J99" s="4">
        <f t="shared" si="41"/>
        <v>0.46511627906976744</v>
      </c>
      <c r="K99" s="4">
        <v>432</v>
      </c>
      <c r="L99" s="4">
        <v>420</v>
      </c>
      <c r="M99" s="4">
        <f t="shared" si="42"/>
        <v>-2.7777777777777777</v>
      </c>
      <c r="N99" s="4">
        <v>420</v>
      </c>
      <c r="O99" s="4">
        <v>450</v>
      </c>
      <c r="P99" s="4">
        <f t="shared" si="43"/>
        <v>7.1428571428571423</v>
      </c>
      <c r="Q99" s="4">
        <f t="shared" si="30"/>
        <v>450</v>
      </c>
      <c r="R99" s="4">
        <f t="shared" si="31"/>
        <v>450</v>
      </c>
      <c r="S99" s="4">
        <f t="shared" si="44"/>
        <v>0</v>
      </c>
      <c r="T99" s="4">
        <f t="shared" si="32"/>
        <v>450</v>
      </c>
      <c r="U99" s="4">
        <f t="shared" si="33"/>
        <v>512</v>
      </c>
      <c r="V99" s="4">
        <f t="shared" si="45"/>
        <v>13.777777777777779</v>
      </c>
      <c r="W99" s="4">
        <f t="shared" si="34"/>
        <v>512</v>
      </c>
      <c r="X99" s="4">
        <f t="shared" si="35"/>
        <v>560</v>
      </c>
      <c r="Y99" s="4">
        <f t="shared" si="46"/>
        <v>9.375</v>
      </c>
      <c r="Z99" s="4">
        <f t="shared" si="36"/>
        <v>560</v>
      </c>
      <c r="AA99" s="4">
        <f t="shared" si="37"/>
        <v>680</v>
      </c>
      <c r="AB99" s="12">
        <f t="shared" si="47"/>
        <v>21.428571428571427</v>
      </c>
      <c r="AC99" s="4">
        <f t="shared" si="38"/>
        <v>680</v>
      </c>
      <c r="AD99" s="4">
        <f t="shared" si="39"/>
        <v>744</v>
      </c>
      <c r="AE99" s="4">
        <f t="shared" si="48"/>
        <v>9.4117647058823533</v>
      </c>
    </row>
    <row r="100" spans="1:31" ht="15.75" x14ac:dyDescent="0.25">
      <c r="A100" s="3" t="s">
        <v>22</v>
      </c>
      <c r="B100" s="4">
        <v>336</v>
      </c>
      <c r="C100" s="4">
        <v>432</v>
      </c>
      <c r="D100" s="4">
        <f t="shared" si="40"/>
        <v>28.571428571428569</v>
      </c>
      <c r="E100" s="4">
        <v>432</v>
      </c>
      <c r="F100" s="4">
        <v>432</v>
      </c>
      <c r="G100" s="4">
        <f t="shared" si="29"/>
        <v>0</v>
      </c>
      <c r="H100" s="4">
        <v>432</v>
      </c>
      <c r="I100" s="4">
        <v>416</v>
      </c>
      <c r="J100" s="4">
        <f t="shared" si="41"/>
        <v>-3.7037037037037033</v>
      </c>
      <c r="K100" s="4">
        <v>416</v>
      </c>
      <c r="L100" s="4">
        <v>432</v>
      </c>
      <c r="M100" s="4">
        <f t="shared" si="42"/>
        <v>3.8461538461538463</v>
      </c>
      <c r="N100" s="4">
        <v>432</v>
      </c>
      <c r="O100" s="4">
        <v>0</v>
      </c>
      <c r="P100" s="4">
        <f t="shared" si="43"/>
        <v>-100</v>
      </c>
      <c r="Q100" s="4">
        <f t="shared" si="30"/>
        <v>0</v>
      </c>
      <c r="R100" s="4">
        <f t="shared" si="31"/>
        <v>432</v>
      </c>
      <c r="S100" s="4" t="e">
        <f>((R100-Q100)/Q100)*100</f>
        <v>#DIV/0!</v>
      </c>
      <c r="T100" s="4">
        <f t="shared" si="32"/>
        <v>432</v>
      </c>
      <c r="U100" s="4">
        <f t="shared" si="33"/>
        <v>520</v>
      </c>
      <c r="V100" s="4">
        <f t="shared" si="45"/>
        <v>20.37037037037037</v>
      </c>
      <c r="W100" s="4">
        <f t="shared" si="34"/>
        <v>520</v>
      </c>
      <c r="X100" s="4">
        <f t="shared" si="35"/>
        <v>576</v>
      </c>
      <c r="Y100" s="4">
        <f t="shared" si="46"/>
        <v>10.76923076923077</v>
      </c>
      <c r="Z100" s="4">
        <f t="shared" si="36"/>
        <v>576</v>
      </c>
      <c r="AA100" s="4">
        <f t="shared" si="37"/>
        <v>680</v>
      </c>
      <c r="AB100" s="12">
        <f t="shared" si="47"/>
        <v>18.055555555555554</v>
      </c>
      <c r="AC100" s="4">
        <f t="shared" si="38"/>
        <v>680</v>
      </c>
      <c r="AD100" s="4">
        <f t="shared" si="39"/>
        <v>768</v>
      </c>
      <c r="AE100" s="4">
        <f t="shared" si="48"/>
        <v>12.941176470588237</v>
      </c>
    </row>
    <row r="101" spans="1:31" ht="15.75" x14ac:dyDescent="0.25">
      <c r="A101" s="3" t="s">
        <v>23</v>
      </c>
      <c r="B101" s="4">
        <v>352</v>
      </c>
      <c r="C101" s="4">
        <v>400</v>
      </c>
      <c r="D101" s="4">
        <f t="shared" si="40"/>
        <v>13.636363636363635</v>
      </c>
      <c r="E101" s="4">
        <v>400</v>
      </c>
      <c r="F101" s="4">
        <v>400</v>
      </c>
      <c r="G101" s="4">
        <f t="shared" si="29"/>
        <v>0</v>
      </c>
      <c r="H101" s="4">
        <v>400</v>
      </c>
      <c r="I101" s="4">
        <v>440</v>
      </c>
      <c r="J101" s="4">
        <f t="shared" si="41"/>
        <v>10</v>
      </c>
      <c r="K101" s="4">
        <v>440</v>
      </c>
      <c r="L101" s="4">
        <v>400</v>
      </c>
      <c r="M101" s="4">
        <f t="shared" si="42"/>
        <v>-9.0909090909090917</v>
      </c>
      <c r="N101" s="4">
        <v>400</v>
      </c>
      <c r="O101" s="4">
        <v>400</v>
      </c>
      <c r="P101" s="4">
        <f t="shared" si="43"/>
        <v>0</v>
      </c>
      <c r="Q101" s="4">
        <f t="shared" si="30"/>
        <v>400</v>
      </c>
      <c r="R101" s="4">
        <f t="shared" si="31"/>
        <v>400</v>
      </c>
      <c r="S101" s="4">
        <f t="shared" si="44"/>
        <v>0</v>
      </c>
      <c r="T101" s="4">
        <f t="shared" si="32"/>
        <v>400</v>
      </c>
      <c r="U101" s="4">
        <f t="shared" si="33"/>
        <v>512</v>
      </c>
      <c r="V101" s="4">
        <f t="shared" si="45"/>
        <v>28.000000000000004</v>
      </c>
      <c r="W101" s="4">
        <f t="shared" si="34"/>
        <v>512</v>
      </c>
      <c r="X101" s="4">
        <f t="shared" si="35"/>
        <v>576</v>
      </c>
      <c r="Y101" s="4">
        <f t="shared" si="46"/>
        <v>12.5</v>
      </c>
      <c r="Z101" s="4">
        <f t="shared" si="36"/>
        <v>576</v>
      </c>
      <c r="AA101" s="4">
        <f t="shared" si="37"/>
        <v>680</v>
      </c>
      <c r="AB101" s="12">
        <f t="shared" si="47"/>
        <v>18.055555555555554</v>
      </c>
      <c r="AC101" s="4">
        <f t="shared" si="38"/>
        <v>680</v>
      </c>
      <c r="AD101" s="4">
        <f t="shared" si="39"/>
        <v>712</v>
      </c>
      <c r="AE101" s="4">
        <f t="shared" si="48"/>
        <v>4.7058823529411766</v>
      </c>
    </row>
    <row r="102" spans="1:31" ht="31.5" x14ac:dyDescent="0.25">
      <c r="A102" s="3" t="s">
        <v>24</v>
      </c>
      <c r="B102" s="5">
        <f>SUM(B79:B101)/23</f>
        <v>357.04347826086956</v>
      </c>
      <c r="C102" s="5">
        <f>SUM(C79:C101)/23</f>
        <v>380.60869565217394</v>
      </c>
      <c r="D102" s="4">
        <f t="shared" si="40"/>
        <v>6.6000974184120871</v>
      </c>
      <c r="E102" s="5">
        <f>SUM(E79:E101)/23</f>
        <v>380.60869565217394</v>
      </c>
      <c r="F102" s="5">
        <f>SUM(F79:F101)/23</f>
        <v>406.86956521739131</v>
      </c>
      <c r="G102" s="4">
        <f t="shared" si="29"/>
        <v>6.8997029929175193</v>
      </c>
      <c r="H102" s="5">
        <f>SUM(H79:H101)/23</f>
        <v>406.86956521739131</v>
      </c>
      <c r="I102" s="5">
        <f>SUM(I79:I101)/23</f>
        <v>414.69565217391306</v>
      </c>
      <c r="J102" s="4">
        <f t="shared" si="41"/>
        <v>1.9234879247702525</v>
      </c>
      <c r="K102" s="5">
        <f>SUM(K79:K101)/23</f>
        <v>414.69565217391306</v>
      </c>
      <c r="L102" s="5">
        <f>SUM(L79:L101)/23</f>
        <v>409.13043478260869</v>
      </c>
      <c r="M102" s="4">
        <f t="shared" si="42"/>
        <v>-1.3420004193751369</v>
      </c>
      <c r="N102" s="4">
        <v>409.13043478260869</v>
      </c>
      <c r="O102" s="4">
        <v>425</v>
      </c>
      <c r="P102" s="4">
        <f t="shared" si="43"/>
        <v>3.8788522848034024</v>
      </c>
      <c r="Q102" s="4">
        <f t="shared" si="30"/>
        <v>425</v>
      </c>
      <c r="R102" s="4">
        <f t="shared" si="31"/>
        <v>440.26086956521738</v>
      </c>
      <c r="S102" s="4">
        <f t="shared" si="44"/>
        <v>3.5907928388746768</v>
      </c>
      <c r="T102" s="4">
        <f t="shared" si="32"/>
        <v>440.26086956521738</v>
      </c>
      <c r="U102" s="4">
        <f t="shared" si="33"/>
        <v>515.70434782608697</v>
      </c>
      <c r="V102" s="4">
        <f t="shared" si="45"/>
        <v>17.13608532490619</v>
      </c>
      <c r="W102" s="4">
        <f t="shared" si="34"/>
        <v>515.70434782608697</v>
      </c>
      <c r="X102" s="4">
        <f t="shared" si="35"/>
        <v>569.04347826086962</v>
      </c>
      <c r="Y102" s="4">
        <f t="shared" si="46"/>
        <v>10.342966984790754</v>
      </c>
      <c r="Z102" s="4">
        <f t="shared" si="36"/>
        <v>569.04347826086962</v>
      </c>
      <c r="AA102" s="4">
        <f t="shared" si="37"/>
        <v>678.08695652173913</v>
      </c>
      <c r="AB102" s="12">
        <f t="shared" si="47"/>
        <v>19.162591687041552</v>
      </c>
      <c r="AC102" s="4">
        <f t="shared" si="38"/>
        <v>678.08695652173913</v>
      </c>
      <c r="AD102" s="4">
        <f t="shared" si="39"/>
        <v>747.56521739130437</v>
      </c>
      <c r="AE102" s="4">
        <f t="shared" si="48"/>
        <v>10.246216978712495</v>
      </c>
    </row>
    <row r="103" spans="1:3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3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31" ht="15.75" x14ac:dyDescent="0.2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31" ht="15.75" customHeight="1" x14ac:dyDescent="0.25">
      <c r="A106" s="13" t="s">
        <v>39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31" ht="15.75" x14ac:dyDescent="0.25">
      <c r="A107" s="1" t="s">
        <v>30</v>
      </c>
      <c r="B107" s="2">
        <v>44197</v>
      </c>
      <c r="C107" s="2">
        <v>44228</v>
      </c>
      <c r="D107" s="2">
        <v>44256</v>
      </c>
      <c r="E107" s="2">
        <v>44287</v>
      </c>
      <c r="F107" s="2">
        <v>44317</v>
      </c>
      <c r="G107" s="2">
        <v>44348</v>
      </c>
      <c r="H107" s="2">
        <v>44378</v>
      </c>
      <c r="I107" s="2">
        <f>$I$3</f>
        <v>44409</v>
      </c>
      <c r="J107" s="2">
        <v>44440</v>
      </c>
      <c r="K107" s="2">
        <v>44470</v>
      </c>
      <c r="L107" s="2">
        <v>44501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31" ht="29.25" customHeight="1" x14ac:dyDescent="0.25">
      <c r="A108" s="3" t="s">
        <v>31</v>
      </c>
      <c r="B108" s="4">
        <f>B102</f>
        <v>357.04347826086956</v>
      </c>
      <c r="C108" s="4">
        <f>C102</f>
        <v>380.60869565217394</v>
      </c>
      <c r="D108" s="4">
        <f>$F$102</f>
        <v>406.86956521739131</v>
      </c>
      <c r="E108" s="4">
        <f>$I$102</f>
        <v>414.69565217391306</v>
      </c>
      <c r="F108" s="4">
        <f>$L$102</f>
        <v>409.13043478260869</v>
      </c>
      <c r="G108" s="4">
        <f>G27</f>
        <v>425</v>
      </c>
      <c r="H108" s="4">
        <f>H27</f>
        <v>440.26086956521738</v>
      </c>
      <c r="I108" s="4">
        <f>I27</f>
        <v>515.70434782608697</v>
      </c>
      <c r="J108" s="4">
        <f>$X$102</f>
        <v>569.04347826086962</v>
      </c>
      <c r="K108" s="4">
        <v>678.08695652173913</v>
      </c>
      <c r="L108" s="4">
        <f>$L$27</f>
        <v>747.56521739130437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</row>
  </sheetData>
  <mergeCells count="7">
    <mergeCell ref="A105:L105"/>
    <mergeCell ref="A77:V77"/>
    <mergeCell ref="A2:L2"/>
    <mergeCell ref="A31:L31"/>
    <mergeCell ref="A56:L56"/>
    <mergeCell ref="A44:L44"/>
    <mergeCell ref="A106:L10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D13C-7C9E-433B-B172-742DF0B39C53}">
  <dimension ref="A2:L35"/>
  <sheetViews>
    <sheetView topLeftCell="A22" workbookViewId="0">
      <selection activeCell="M37" sqref="M37"/>
    </sheetView>
  </sheetViews>
  <sheetFormatPr defaultRowHeight="15" x14ac:dyDescent="0.25"/>
  <cols>
    <col min="1" max="1" width="24" customWidth="1"/>
    <col min="2" max="2" width="10.140625" customWidth="1"/>
    <col min="3" max="4" width="8.7109375" customWidth="1"/>
    <col min="5" max="6" width="8.42578125" customWidth="1"/>
    <col min="7" max="7" width="9.42578125" customWidth="1"/>
    <col min="8" max="8" width="9.7109375" customWidth="1"/>
  </cols>
  <sheetData>
    <row r="2" spans="1:11" ht="18.75" customHeight="1" x14ac:dyDescent="0.3">
      <c r="A2" s="23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1" t="s">
        <v>0</v>
      </c>
      <c r="B3" s="2">
        <v>44501</v>
      </c>
    </row>
    <row r="4" spans="1:11" ht="15.75" x14ac:dyDescent="0.25">
      <c r="A4" s="3" t="s">
        <v>1</v>
      </c>
      <c r="B4" s="4">
        <f>'Nov 2021 M on M'!L4</f>
        <v>760</v>
      </c>
    </row>
    <row r="5" spans="1:11" ht="15.75" x14ac:dyDescent="0.25">
      <c r="A5" s="3" t="s">
        <v>2</v>
      </c>
      <c r="B5" s="4">
        <f>'Nov 2021 M on M'!L5</f>
        <v>750</v>
      </c>
    </row>
    <row r="6" spans="1:11" ht="15.75" x14ac:dyDescent="0.25">
      <c r="A6" s="3" t="s">
        <v>3</v>
      </c>
      <c r="B6" s="4">
        <f>'Nov 2021 M on M'!L6</f>
        <v>784</v>
      </c>
    </row>
    <row r="7" spans="1:11" ht="15.75" x14ac:dyDescent="0.25">
      <c r="A7" s="3" t="s">
        <v>4</v>
      </c>
      <c r="B7" s="4">
        <f>'Nov 2021 M on M'!L7</f>
        <v>800</v>
      </c>
    </row>
    <row r="8" spans="1:11" ht="15.75" x14ac:dyDescent="0.25">
      <c r="A8" s="3" t="s">
        <v>5</v>
      </c>
      <c r="B8" s="4">
        <f>'Nov 2021 M on M'!L8</f>
        <v>760</v>
      </c>
    </row>
    <row r="9" spans="1:11" ht="15.75" x14ac:dyDescent="0.25">
      <c r="A9" s="3" t="s">
        <v>6</v>
      </c>
      <c r="B9" s="4">
        <f>'Nov 2021 M on M'!L9</f>
        <v>744</v>
      </c>
    </row>
    <row r="10" spans="1:11" ht="15.75" x14ac:dyDescent="0.25">
      <c r="A10" s="3" t="s">
        <v>7</v>
      </c>
      <c r="B10" s="4">
        <f>'Nov 2021 M on M'!L10</f>
        <v>760</v>
      </c>
    </row>
    <row r="11" spans="1:11" ht="15.75" x14ac:dyDescent="0.25">
      <c r="A11" s="3" t="s">
        <v>8</v>
      </c>
      <c r="B11" s="4">
        <f>'Nov 2021 M on M'!L11</f>
        <v>800</v>
      </c>
    </row>
    <row r="12" spans="1:11" ht="15.75" x14ac:dyDescent="0.25">
      <c r="A12" s="3" t="s">
        <v>9</v>
      </c>
      <c r="B12" s="4">
        <f>'Nov 2021 M on M'!L12</f>
        <v>696</v>
      </c>
    </row>
    <row r="13" spans="1:11" ht="15.75" x14ac:dyDescent="0.25">
      <c r="A13" s="3" t="s">
        <v>10</v>
      </c>
      <c r="B13" s="4">
        <f>'Nov 2021 M on M'!L13</f>
        <v>696</v>
      </c>
    </row>
    <row r="14" spans="1:11" ht="15.75" x14ac:dyDescent="0.25">
      <c r="A14" s="3" t="s">
        <v>11</v>
      </c>
      <c r="B14" s="4">
        <f>'Nov 2021 M on M'!L14</f>
        <v>760</v>
      </c>
    </row>
    <row r="15" spans="1:11" ht="15.75" x14ac:dyDescent="0.25">
      <c r="A15" s="3" t="s">
        <v>12</v>
      </c>
      <c r="B15" s="4">
        <f>'Nov 2021 M on M'!L15</f>
        <v>760</v>
      </c>
    </row>
    <row r="16" spans="1:11" ht="15.75" x14ac:dyDescent="0.25">
      <c r="A16" s="3" t="s">
        <v>13</v>
      </c>
      <c r="B16" s="4">
        <f>'Nov 2021 M on M'!L16</f>
        <v>720</v>
      </c>
    </row>
    <row r="17" spans="1:12" ht="15.75" x14ac:dyDescent="0.25">
      <c r="A17" s="3" t="s">
        <v>14</v>
      </c>
      <c r="B17" s="4">
        <f>'Nov 2021 M on M'!L17</f>
        <v>750</v>
      </c>
    </row>
    <row r="18" spans="1:12" ht="15.75" x14ac:dyDescent="0.25">
      <c r="A18" s="3" t="s">
        <v>15</v>
      </c>
      <c r="B18" s="4">
        <f>'Nov 2021 M on M'!L18</f>
        <v>800</v>
      </c>
    </row>
    <row r="19" spans="1:12" ht="15.75" x14ac:dyDescent="0.25">
      <c r="A19" s="3" t="s">
        <v>16</v>
      </c>
      <c r="B19" s="4">
        <f>'Nov 2021 M on M'!L19</f>
        <v>704</v>
      </c>
    </row>
    <row r="20" spans="1:12" ht="15.75" x14ac:dyDescent="0.25">
      <c r="A20" s="3" t="s">
        <v>17</v>
      </c>
      <c r="B20" s="4">
        <f>'Nov 2021 M on M'!L20</f>
        <v>704</v>
      </c>
    </row>
    <row r="21" spans="1:12" ht="15.75" x14ac:dyDescent="0.25">
      <c r="A21" s="3" t="s">
        <v>18</v>
      </c>
      <c r="B21" s="4">
        <f>'Nov 2021 M on M'!L21</f>
        <v>704</v>
      </c>
    </row>
    <row r="22" spans="1:12" ht="15.75" x14ac:dyDescent="0.25">
      <c r="A22" s="3" t="s">
        <v>19</v>
      </c>
      <c r="B22" s="4">
        <f>'Nov 2021 M on M'!L22</f>
        <v>750</v>
      </c>
    </row>
    <row r="23" spans="1:12" ht="15.75" x14ac:dyDescent="0.25">
      <c r="A23" s="3" t="s">
        <v>20</v>
      </c>
      <c r="B23" s="4">
        <f>'Nov 2021 M on M'!L23</f>
        <v>768</v>
      </c>
    </row>
    <row r="24" spans="1:12" ht="15.75" x14ac:dyDescent="0.25">
      <c r="A24" s="3" t="s">
        <v>21</v>
      </c>
      <c r="B24" s="4">
        <f>'Nov 2021 M on M'!L24</f>
        <v>744</v>
      </c>
    </row>
    <row r="25" spans="1:12" ht="15.75" x14ac:dyDescent="0.25">
      <c r="A25" s="3" t="s">
        <v>22</v>
      </c>
      <c r="B25" s="4">
        <f>'Nov 2021 M on M'!L25</f>
        <v>768</v>
      </c>
    </row>
    <row r="26" spans="1:12" ht="15.75" x14ac:dyDescent="0.25">
      <c r="A26" s="3" t="s">
        <v>23</v>
      </c>
      <c r="B26" s="4">
        <f>'Nov 2021 M on M'!L26</f>
        <v>712</v>
      </c>
    </row>
    <row r="27" spans="1:12" ht="15.75" x14ac:dyDescent="0.25">
      <c r="A27" s="3" t="s">
        <v>24</v>
      </c>
      <c r="B27" s="5">
        <f>SUM(B4:B26)/23</f>
        <v>747.56521739130437</v>
      </c>
    </row>
    <row r="30" spans="1:12" ht="15.75" customHeight="1" x14ac:dyDescent="0.3">
      <c r="A30" s="16" t="s">
        <v>41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5.75" x14ac:dyDescent="0.25">
      <c r="A31" s="1" t="s">
        <v>0</v>
      </c>
      <c r="B31" s="2">
        <v>44197</v>
      </c>
      <c r="C31" s="2">
        <v>44228</v>
      </c>
      <c r="D31" s="2">
        <v>44256</v>
      </c>
      <c r="E31" s="2">
        <v>44287</v>
      </c>
      <c r="F31" s="2">
        <v>44317</v>
      </c>
      <c r="G31" s="2">
        <v>44348</v>
      </c>
      <c r="H31" s="2">
        <v>44378</v>
      </c>
      <c r="I31" s="2">
        <v>44409</v>
      </c>
      <c r="J31" s="2">
        <v>44440</v>
      </c>
      <c r="K31" s="2">
        <v>44470</v>
      </c>
      <c r="L31" s="2">
        <v>44501</v>
      </c>
    </row>
    <row r="32" spans="1:12" ht="15.75" x14ac:dyDescent="0.25">
      <c r="A32" s="11" t="str">
        <f>'[3]July 2021 M on M'!A71</f>
        <v>Zone 1 Average Price</v>
      </c>
      <c r="B32" s="4">
        <v>360</v>
      </c>
      <c r="C32" s="4">
        <v>378.75</v>
      </c>
      <c r="D32" s="4">
        <v>406.75</v>
      </c>
      <c r="E32" s="4">
        <v>415</v>
      </c>
      <c r="F32" s="4">
        <v>404.5</v>
      </c>
      <c r="G32" s="4">
        <v>427.75</v>
      </c>
      <c r="H32" s="4">
        <f>'[3]July 2021 M on M'!H71</f>
        <v>431.25</v>
      </c>
      <c r="I32" s="4">
        <f>'[3]August 2021 M on M'!I71</f>
        <v>510</v>
      </c>
      <c r="J32" s="4">
        <f>'Nov 2021 M on M'!J71</f>
        <v>566.75</v>
      </c>
      <c r="K32" s="4">
        <f>'Nov 2021 M on M'!K71</f>
        <v>680</v>
      </c>
      <c r="L32" s="4">
        <f>'Nov 2021 M on M'!L71</f>
        <v>734.75</v>
      </c>
    </row>
    <row r="33" spans="1:12" ht="15.75" x14ac:dyDescent="0.25">
      <c r="A33" s="11" t="str">
        <f>'[3]July 2021 M on M'!A72</f>
        <v>Zone 2 Average Price</v>
      </c>
      <c r="B33" s="4">
        <v>347.42857142857144</v>
      </c>
      <c r="C33" s="4">
        <v>363.42857142857144</v>
      </c>
      <c r="D33" s="4">
        <v>400</v>
      </c>
      <c r="E33" s="4">
        <v>407.14285714285717</v>
      </c>
      <c r="F33" s="4">
        <v>402</v>
      </c>
      <c r="G33" s="4">
        <v>423.71428571428572</v>
      </c>
      <c r="H33" s="4">
        <f>'[3]July 2021 M on M'!H72</f>
        <v>464</v>
      </c>
      <c r="I33" s="4">
        <f>'[3]August 2021 M on M'!I72</f>
        <v>527.02857142857135</v>
      </c>
      <c r="J33" s="4">
        <f>'Nov 2021 M on M'!J72</f>
        <v>573.14285714285711</v>
      </c>
      <c r="K33" s="4">
        <f>'Nov 2021 M on M'!K72</f>
        <v>670.28571428571433</v>
      </c>
      <c r="L33" s="4">
        <f>'Nov 2021 M on M'!L72</f>
        <v>749.42857142857144</v>
      </c>
    </row>
    <row r="34" spans="1:12" ht="15.75" x14ac:dyDescent="0.25">
      <c r="A34" s="11" t="str">
        <f>'[3]July 2021 M on M'!A73</f>
        <v>Zone 3 Average Price</v>
      </c>
      <c r="B34" s="4">
        <v>362.5</v>
      </c>
      <c r="C34" s="4">
        <v>397.5</v>
      </c>
      <c r="D34" s="4">
        <v>413</v>
      </c>
      <c r="E34" s="4">
        <v>414</v>
      </c>
      <c r="F34" s="4">
        <v>480</v>
      </c>
      <c r="G34" s="4">
        <v>423.14285714285717</v>
      </c>
      <c r="H34" s="4">
        <f>'[3]July 2021 M on M'!H73</f>
        <v>428.5</v>
      </c>
      <c r="I34" s="4">
        <f>'[3]August 2021 M on M'!I73</f>
        <v>510.5</v>
      </c>
      <c r="J34" s="4">
        <f>'Nov 2021 M on M'!J73</f>
        <v>567.75</v>
      </c>
      <c r="K34" s="4">
        <f>'Nov 2021 M on M'!K73</f>
        <v>683</v>
      </c>
      <c r="L34" s="4">
        <f>'Nov 2021 M on M'!L73</f>
        <v>758.75</v>
      </c>
    </row>
    <row r="35" spans="1:12" ht="15.75" x14ac:dyDescent="0.25">
      <c r="A35" s="11" t="str">
        <f>'[3]July 2021 M on M'!A74</f>
        <v>Zonal Averege Price</v>
      </c>
      <c r="B35" s="4">
        <f>SUM(B32:B34)/3</f>
        <v>356.64285714285717</v>
      </c>
      <c r="C35" s="4">
        <f t="shared" ref="C35:F35" si="0">SUM(C32:C34)/3</f>
        <v>379.89285714285717</v>
      </c>
      <c r="D35" s="4">
        <f t="shared" si="0"/>
        <v>406.58333333333331</v>
      </c>
      <c r="E35" s="4">
        <f t="shared" si="0"/>
        <v>412.04761904761904</v>
      </c>
      <c r="F35" s="4">
        <f t="shared" si="0"/>
        <v>428.83333333333331</v>
      </c>
      <c r="G35" s="4">
        <f>SUM(G32:G34)/3</f>
        <v>424.86904761904765</v>
      </c>
      <c r="H35" s="4">
        <f>SUM(H32:H34)/3</f>
        <v>441.25</v>
      </c>
      <c r="I35" s="4">
        <f t="shared" ref="I35:K35" si="1">SUM(I32:I34)/3</f>
        <v>515.84285714285716</v>
      </c>
      <c r="J35" s="4">
        <f t="shared" si="1"/>
        <v>569.21428571428567</v>
      </c>
      <c r="K35" s="4">
        <f t="shared" si="1"/>
        <v>677.7619047619047</v>
      </c>
      <c r="L35" s="4">
        <f>'Nov 2021 M on M'!L74</f>
        <v>747.64285714285722</v>
      </c>
    </row>
  </sheetData>
  <mergeCells count="2">
    <mergeCell ref="A2:K2"/>
    <mergeCell ref="A30:L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0581-C6CE-4F45-BB10-2286182D43C0}">
  <dimension ref="B2:M4"/>
  <sheetViews>
    <sheetView workbookViewId="0">
      <selection activeCell="O8" sqref="O8"/>
    </sheetView>
  </sheetViews>
  <sheetFormatPr defaultRowHeight="15" x14ac:dyDescent="0.25"/>
  <cols>
    <col min="2" max="2" width="17" customWidth="1"/>
    <col min="3" max="3" width="8.5703125" customWidth="1"/>
    <col min="4" max="5" width="8.7109375" customWidth="1"/>
    <col min="6" max="7" width="8.42578125" customWidth="1"/>
    <col min="8" max="8" width="7.85546875" customWidth="1"/>
    <col min="9" max="9" width="7.5703125" customWidth="1"/>
    <col min="10" max="11" width="8" customWidth="1"/>
    <col min="12" max="12" width="8.42578125" customWidth="1"/>
  </cols>
  <sheetData>
    <row r="2" spans="2:13" ht="18.75" customHeight="1" x14ac:dyDescent="0.25">
      <c r="B2" s="24" t="s">
        <v>42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18.75" customHeight="1" x14ac:dyDescent="0.25">
      <c r="B3" s="1" t="s">
        <v>30</v>
      </c>
      <c r="C3" s="2">
        <v>44197</v>
      </c>
      <c r="D3" s="2">
        <v>44228</v>
      </c>
      <c r="E3" s="2">
        <v>44256</v>
      </c>
      <c r="F3" s="2">
        <v>44287</v>
      </c>
      <c r="G3" s="2">
        <v>44317</v>
      </c>
      <c r="H3" s="2">
        <v>44348</v>
      </c>
      <c r="I3" s="2">
        <v>44378</v>
      </c>
      <c r="J3" s="2">
        <v>44409</v>
      </c>
      <c r="K3" s="2">
        <v>44440</v>
      </c>
      <c r="L3" s="2">
        <v>44470</v>
      </c>
      <c r="M3" s="2">
        <v>44501</v>
      </c>
    </row>
    <row r="4" spans="2:13" ht="35.25" customHeight="1" x14ac:dyDescent="0.25">
      <c r="B4" s="3" t="s">
        <v>31</v>
      </c>
      <c r="C4" s="4">
        <f>'[3]August 2021 M on M'!B108</f>
        <v>357.04347826086956</v>
      </c>
      <c r="D4" s="4">
        <f>'[3]August 2021 M on M'!C108</f>
        <v>380.60869565217394</v>
      </c>
      <c r="E4" s="4">
        <f>'[3]August 2021 M on M'!D108</f>
        <v>406.86956521739131</v>
      </c>
      <c r="F4" s="4">
        <f>'[3]August 2021 M on M'!E108</f>
        <v>414.69565217391306</v>
      </c>
      <c r="G4" s="4">
        <f>'[3]August 2021 M on M'!F108</f>
        <v>409.13043478260869</v>
      </c>
      <c r="H4" s="4">
        <f>'[3]August 2021 M on M'!G108</f>
        <v>425</v>
      </c>
      <c r="I4" s="4">
        <f>'[3]August 2021 M on M'!H108</f>
        <v>440.26086956521738</v>
      </c>
      <c r="J4" s="4">
        <f>'[3]August 2021 M on M'!I108</f>
        <v>515.70434782608697</v>
      </c>
      <c r="K4" s="4">
        <f>'Nov 2021 M on M'!$J$108</f>
        <v>569.04347826086962</v>
      </c>
      <c r="L4" s="4">
        <v>678.08695652173913</v>
      </c>
      <c r="M4" s="12">
        <f>'Nov 2021 M on M'!$L$108</f>
        <v>747.56521739130437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1EDE-3537-4456-9DAB-669AD403354D}">
  <dimension ref="A2:AH56"/>
  <sheetViews>
    <sheetView workbookViewId="0">
      <selection activeCell="O55" sqref="O55"/>
    </sheetView>
  </sheetViews>
  <sheetFormatPr defaultRowHeight="15" x14ac:dyDescent="0.25"/>
  <cols>
    <col min="1" max="1" width="14.42578125" customWidth="1"/>
    <col min="2" max="2" width="8.7109375" customWidth="1"/>
    <col min="3" max="3" width="7.5703125" customWidth="1"/>
    <col min="4" max="4" width="8" customWidth="1"/>
    <col min="5" max="5" width="7.5703125" customWidth="1"/>
    <col min="6" max="6" width="8.7109375" customWidth="1"/>
    <col min="7" max="8" width="7.85546875" customWidth="1"/>
    <col min="9" max="9" width="8.140625" customWidth="1"/>
    <col min="10" max="10" width="7.85546875" customWidth="1"/>
    <col min="11" max="11" width="8" customWidth="1"/>
    <col min="12" max="13" width="7.85546875" customWidth="1"/>
    <col min="14" max="14" width="8.28515625" customWidth="1"/>
    <col min="15" max="16" width="8.140625" customWidth="1"/>
    <col min="17" max="18" width="7.42578125" customWidth="1"/>
    <col min="19" max="19" width="7.85546875" customWidth="1"/>
    <col min="20" max="20" width="7" customWidth="1"/>
    <col min="21" max="21" width="7.7109375" customWidth="1"/>
    <col min="22" max="23" width="8.140625" customWidth="1"/>
    <col min="24" max="24" width="7.7109375" customWidth="1"/>
    <col min="25" max="25" width="7.85546875" customWidth="1"/>
    <col min="26" max="26" width="8" customWidth="1"/>
    <col min="27" max="27" width="8.140625" customWidth="1"/>
    <col min="28" max="28" width="8" customWidth="1"/>
    <col min="29" max="29" width="7.7109375" customWidth="1"/>
    <col min="30" max="30" width="7.5703125" customWidth="1"/>
    <col min="31" max="31" width="8" customWidth="1"/>
    <col min="32" max="32" width="7.7109375" customWidth="1"/>
    <col min="33" max="34" width="8.28515625" customWidth="1"/>
  </cols>
  <sheetData>
    <row r="2" spans="1:34" ht="18.75" customHeight="1" x14ac:dyDescent="0.3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34" ht="47.25" x14ac:dyDescent="0.25">
      <c r="A3" s="1" t="s">
        <v>0</v>
      </c>
      <c r="B3" s="2">
        <v>43831</v>
      </c>
      <c r="C3" s="2">
        <v>44197</v>
      </c>
      <c r="D3" s="8" t="s">
        <v>32</v>
      </c>
      <c r="E3" s="2">
        <v>43862</v>
      </c>
      <c r="F3" s="2">
        <v>44228</v>
      </c>
      <c r="G3" s="8" t="s">
        <v>32</v>
      </c>
      <c r="H3" s="2">
        <v>43891</v>
      </c>
      <c r="I3" s="2">
        <v>44256</v>
      </c>
      <c r="J3" s="8" t="s">
        <v>32</v>
      </c>
      <c r="K3" s="2">
        <v>43922</v>
      </c>
      <c r="L3" s="2">
        <v>44287</v>
      </c>
      <c r="M3" s="8" t="s">
        <v>32</v>
      </c>
      <c r="N3" s="2">
        <v>43952</v>
      </c>
      <c r="O3" s="2">
        <v>44317</v>
      </c>
      <c r="P3" s="8" t="s">
        <v>32</v>
      </c>
      <c r="Q3" s="2">
        <v>43983</v>
      </c>
      <c r="R3" s="2">
        <v>44348</v>
      </c>
      <c r="S3" s="8" t="s">
        <v>32</v>
      </c>
      <c r="T3" s="2">
        <v>44013</v>
      </c>
      <c r="U3" s="2">
        <v>44378</v>
      </c>
      <c r="V3" s="8" t="s">
        <v>32</v>
      </c>
      <c r="W3" s="2">
        <v>44044</v>
      </c>
      <c r="X3" s="2">
        <v>44409</v>
      </c>
      <c r="Y3" s="8" t="s">
        <v>32</v>
      </c>
      <c r="Z3" s="2">
        <v>44075</v>
      </c>
      <c r="AA3" s="2">
        <v>44440</v>
      </c>
      <c r="AB3" s="8" t="s">
        <v>32</v>
      </c>
      <c r="AC3" s="2">
        <v>44105</v>
      </c>
      <c r="AD3" s="2">
        <v>44470</v>
      </c>
      <c r="AE3" s="8" t="s">
        <v>32</v>
      </c>
      <c r="AF3" s="2">
        <v>44136</v>
      </c>
      <c r="AG3" s="2">
        <v>44501</v>
      </c>
      <c r="AH3" s="8" t="s">
        <v>32</v>
      </c>
    </row>
    <row r="4" spans="1:34" ht="15.75" x14ac:dyDescent="0.25">
      <c r="A4" s="3" t="s">
        <v>1</v>
      </c>
      <c r="B4" s="4">
        <v>280</v>
      </c>
      <c r="C4" s="4">
        <v>320</v>
      </c>
      <c r="D4" s="4">
        <f>((C4-B4)/B4)*100</f>
        <v>14.285714285714285</v>
      </c>
      <c r="E4" s="4">
        <v>320</v>
      </c>
      <c r="F4" s="4">
        <v>336</v>
      </c>
      <c r="G4" s="4">
        <f>((F4-E4)/E4)*100</f>
        <v>5</v>
      </c>
      <c r="H4" s="4">
        <v>280</v>
      </c>
      <c r="I4" s="4">
        <v>400</v>
      </c>
      <c r="J4" s="4">
        <f>((I4-H4)/H4)*100</f>
        <v>42.857142857142854</v>
      </c>
      <c r="K4" s="4">
        <v>320</v>
      </c>
      <c r="L4" s="4">
        <v>400</v>
      </c>
      <c r="M4" s="4">
        <f>((L4-K4)/K4)*100</f>
        <v>25</v>
      </c>
      <c r="N4" s="4">
        <v>320</v>
      </c>
      <c r="O4" s="4">
        <v>400</v>
      </c>
      <c r="P4" s="4">
        <f>((O4-N4)/N4)*100</f>
        <v>25</v>
      </c>
      <c r="Q4" s="4">
        <v>320</v>
      </c>
      <c r="R4" s="4">
        <v>440</v>
      </c>
      <c r="S4" s="4">
        <f>((R4-Q4)/Q4)*100</f>
        <v>37.5</v>
      </c>
      <c r="T4" s="4">
        <v>320</v>
      </c>
      <c r="U4" s="4">
        <f>'[3]Jan-Jul 2021 Chat'!B4</f>
        <v>440</v>
      </c>
      <c r="V4" s="4">
        <f>((U4-T4)/T4)*100</f>
        <v>37.5</v>
      </c>
      <c r="W4" s="4">
        <f>[4]Sheet1!H4</f>
        <v>320</v>
      </c>
      <c r="X4" s="4">
        <f>'[3]August 2021 M on M'!I4</f>
        <v>520</v>
      </c>
      <c r="Y4" s="4">
        <f>((X4-W4)/W4)*100</f>
        <v>62.5</v>
      </c>
      <c r="Z4" s="4">
        <f>[1]Sheet1!J2</f>
        <v>320</v>
      </c>
      <c r="AA4" s="4">
        <f>'Nov 2021 M on M'!J4</f>
        <v>576</v>
      </c>
      <c r="AB4" s="4">
        <f>((AA4-Z4)/Z4)*100</f>
        <v>80</v>
      </c>
      <c r="AC4" s="12">
        <f>[2]Sheet1!P2</f>
        <v>320</v>
      </c>
      <c r="AD4" s="12">
        <f>[2]Sheet1!M2</f>
        <v>680</v>
      </c>
      <c r="AE4" s="12">
        <f>((AD4-AC4)/AC4)*100</f>
        <v>112.5</v>
      </c>
      <c r="AF4" s="12">
        <f>[2]Sheet1!V2</f>
        <v>360</v>
      </c>
      <c r="AG4" s="12">
        <f>'Nov 2021 M on M'!L4</f>
        <v>760</v>
      </c>
      <c r="AH4" s="12">
        <f>((AG4-AF4)/AF4)*100</f>
        <v>111.11111111111111</v>
      </c>
    </row>
    <row r="5" spans="1:34" ht="15.75" x14ac:dyDescent="0.25">
      <c r="A5" s="3" t="s">
        <v>2</v>
      </c>
      <c r="B5" s="4">
        <v>320</v>
      </c>
      <c r="C5" s="4">
        <v>336</v>
      </c>
      <c r="D5" s="4">
        <f t="shared" ref="D5:D27" si="0">((C5-B5)/B5)*100</f>
        <v>5</v>
      </c>
      <c r="E5" s="4">
        <v>320</v>
      </c>
      <c r="F5" s="4">
        <v>344</v>
      </c>
      <c r="G5" s="4">
        <f t="shared" ref="G5:G27" si="1">((F5-E5)/E5)*100</f>
        <v>7.5</v>
      </c>
      <c r="H5" s="4">
        <v>320</v>
      </c>
      <c r="I5" s="4">
        <v>400</v>
      </c>
      <c r="J5" s="4">
        <f t="shared" ref="J5:J27" si="2">((I5-H5)/H5)*100</f>
        <v>25</v>
      </c>
      <c r="K5" s="4">
        <v>320</v>
      </c>
      <c r="L5" s="4">
        <v>384</v>
      </c>
      <c r="M5" s="4">
        <f t="shared" ref="M5:M27" si="3">((L5-K5)/K5)*100</f>
        <v>20</v>
      </c>
      <c r="N5" s="4">
        <v>320</v>
      </c>
      <c r="O5" s="4">
        <v>400</v>
      </c>
      <c r="P5" s="4">
        <f t="shared" ref="P5:P27" si="4">((O5-N5)/N5)*100</f>
        <v>25</v>
      </c>
      <c r="Q5" s="4">
        <v>320</v>
      </c>
      <c r="R5" s="4">
        <v>400</v>
      </c>
      <c r="S5" s="4">
        <f t="shared" ref="S5:S27" si="5">((R5-Q5)/Q5)*100</f>
        <v>25</v>
      </c>
      <c r="T5" s="4">
        <v>320</v>
      </c>
      <c r="U5" s="4">
        <f>'[3]Jan-Jul 2021 Chat'!B5</f>
        <v>400</v>
      </c>
      <c r="V5" s="4">
        <f t="shared" ref="V5:V27" si="6">((U5-T5)/T5)*100</f>
        <v>25</v>
      </c>
      <c r="W5" s="4">
        <f>[4]Sheet1!H5</f>
        <v>320</v>
      </c>
      <c r="X5" s="4">
        <f>'[3]August 2021 M on M'!I5</f>
        <v>504</v>
      </c>
      <c r="Y5" s="4">
        <f t="shared" ref="Y5:Y27" si="7">((X5-W5)/W5)*100</f>
        <v>57.499999999999993</v>
      </c>
      <c r="Z5" s="4">
        <f>[1]Sheet1!J3</f>
        <v>320</v>
      </c>
      <c r="AA5" s="4">
        <f>'Nov 2021 M on M'!J5</f>
        <v>576</v>
      </c>
      <c r="AB5" s="4">
        <f t="shared" ref="AB5:AB27" si="8">((AA5-Z5)/Z5)*100</f>
        <v>80</v>
      </c>
      <c r="AC5" s="12">
        <f>[2]Sheet1!P3</f>
        <v>320</v>
      </c>
      <c r="AD5" s="12">
        <f>[2]Sheet1!M3</f>
        <v>680</v>
      </c>
      <c r="AE5" s="12">
        <f t="shared" ref="AE5:AE27" si="9">((AD5-AC5)/AC5)*100</f>
        <v>112.5</v>
      </c>
      <c r="AF5" s="12">
        <f>[2]Sheet1!V3</f>
        <v>360</v>
      </c>
      <c r="AG5" s="12">
        <f>'Nov 2021 M on M'!L5</f>
        <v>750</v>
      </c>
      <c r="AH5" s="12">
        <f t="shared" ref="AH5:AH27" si="10">((AG5-AF5)/AF5)*100</f>
        <v>108.33333333333333</v>
      </c>
    </row>
    <row r="6" spans="1:34" ht="15.75" x14ac:dyDescent="0.25">
      <c r="A6" s="3" t="s">
        <v>3</v>
      </c>
      <c r="B6" s="4">
        <v>384</v>
      </c>
      <c r="C6" s="4">
        <v>360</v>
      </c>
      <c r="D6" s="4">
        <f t="shared" si="0"/>
        <v>-6.25</v>
      </c>
      <c r="E6" s="4">
        <v>352</v>
      </c>
      <c r="F6" s="4">
        <v>360</v>
      </c>
      <c r="G6" s="4">
        <f t="shared" si="1"/>
        <v>2.2727272727272729</v>
      </c>
      <c r="H6" s="4">
        <v>336</v>
      </c>
      <c r="I6" s="4">
        <v>400</v>
      </c>
      <c r="J6" s="4">
        <f t="shared" si="2"/>
        <v>19.047619047619047</v>
      </c>
      <c r="K6" s="4">
        <v>336</v>
      </c>
      <c r="L6" s="4">
        <v>400</v>
      </c>
      <c r="M6" s="4">
        <f t="shared" si="3"/>
        <v>19.047619047619047</v>
      </c>
      <c r="N6" s="4">
        <v>320</v>
      </c>
      <c r="O6" s="4">
        <v>390</v>
      </c>
      <c r="P6" s="4">
        <f t="shared" si="4"/>
        <v>21.875</v>
      </c>
      <c r="Q6" s="4">
        <v>336</v>
      </c>
      <c r="R6" s="4">
        <v>390</v>
      </c>
      <c r="S6" s="4">
        <f t="shared" si="5"/>
        <v>16.071428571428573</v>
      </c>
      <c r="T6" s="4">
        <v>320</v>
      </c>
      <c r="U6" s="4">
        <f>'[3]Jan-Jul 2021 Chat'!B6</f>
        <v>480</v>
      </c>
      <c r="V6" s="4">
        <f t="shared" si="6"/>
        <v>50</v>
      </c>
      <c r="W6" s="4">
        <f>[4]Sheet1!H6</f>
        <v>320</v>
      </c>
      <c r="X6" s="4">
        <f>'[3]August 2021 M on M'!I6</f>
        <v>512</v>
      </c>
      <c r="Y6" s="4">
        <f t="shared" si="7"/>
        <v>60</v>
      </c>
      <c r="Z6" s="4">
        <f>[1]Sheet1!J4</f>
        <v>320</v>
      </c>
      <c r="AA6" s="4">
        <f>'Nov 2021 M on M'!J6</f>
        <v>560</v>
      </c>
      <c r="AB6" s="4">
        <f t="shared" si="8"/>
        <v>75</v>
      </c>
      <c r="AC6" s="12">
        <f>[2]Sheet1!P4</f>
        <v>320</v>
      </c>
      <c r="AD6" s="12">
        <f>[2]Sheet1!M4</f>
        <v>680</v>
      </c>
      <c r="AE6" s="12">
        <f t="shared" si="9"/>
        <v>112.5</v>
      </c>
      <c r="AF6" s="12">
        <f>[2]Sheet1!V4</f>
        <v>320</v>
      </c>
      <c r="AG6" s="12">
        <f>'Nov 2021 M on M'!L6</f>
        <v>784</v>
      </c>
      <c r="AH6" s="12">
        <f t="shared" si="10"/>
        <v>145</v>
      </c>
    </row>
    <row r="7" spans="1:34" ht="15.75" x14ac:dyDescent="0.25">
      <c r="A7" s="3" t="s">
        <v>4</v>
      </c>
      <c r="B7" s="4">
        <v>296</v>
      </c>
      <c r="C7" s="4">
        <v>360</v>
      </c>
      <c r="D7" s="4">
        <f t="shared" si="0"/>
        <v>21.621621621621621</v>
      </c>
      <c r="E7" s="4">
        <v>296</v>
      </c>
      <c r="F7" s="4">
        <v>400</v>
      </c>
      <c r="G7" s="4">
        <f t="shared" si="1"/>
        <v>35.135135135135137</v>
      </c>
      <c r="H7" s="4">
        <v>296</v>
      </c>
      <c r="I7" s="4">
        <v>400</v>
      </c>
      <c r="J7" s="4">
        <f t="shared" si="2"/>
        <v>35.135135135135137</v>
      </c>
      <c r="K7" s="4">
        <v>360</v>
      </c>
      <c r="L7" s="4">
        <v>400</v>
      </c>
      <c r="M7" s="4">
        <f t="shared" si="3"/>
        <v>11.111111111111111</v>
      </c>
      <c r="N7" s="4">
        <v>360</v>
      </c>
      <c r="O7" s="4">
        <v>400</v>
      </c>
      <c r="P7" s="4">
        <f t="shared" si="4"/>
        <v>11.111111111111111</v>
      </c>
      <c r="Q7" s="4">
        <v>360</v>
      </c>
      <c r="R7" s="4">
        <v>480</v>
      </c>
      <c r="S7" s="4">
        <f t="shared" si="5"/>
        <v>33.333333333333329</v>
      </c>
      <c r="T7" s="4">
        <v>360</v>
      </c>
      <c r="U7" s="4">
        <f>'[3]Jan-Jul 2021 Chat'!B7</f>
        <v>504</v>
      </c>
      <c r="V7" s="4">
        <f t="shared" si="6"/>
        <v>40</v>
      </c>
      <c r="W7" s="4">
        <f>[4]Sheet1!H7</f>
        <v>360</v>
      </c>
      <c r="X7" s="4">
        <f>'[3]August 2021 M on M'!I7</f>
        <v>595.20000000000005</v>
      </c>
      <c r="Y7" s="4">
        <f t="shared" si="7"/>
        <v>65.333333333333343</v>
      </c>
      <c r="Z7" s="4">
        <f>[1]Sheet1!J5</f>
        <v>360</v>
      </c>
      <c r="AA7" s="4">
        <f>'Nov 2021 M on M'!J7</f>
        <v>560</v>
      </c>
      <c r="AB7" s="4">
        <f t="shared" si="8"/>
        <v>55.555555555555557</v>
      </c>
      <c r="AC7" s="12">
        <f>[2]Sheet1!P5</f>
        <v>360</v>
      </c>
      <c r="AD7" s="12">
        <f>[2]Sheet1!M5</f>
        <v>680</v>
      </c>
      <c r="AE7" s="12">
        <f t="shared" si="9"/>
        <v>88.888888888888886</v>
      </c>
      <c r="AF7" s="12">
        <f>[2]Sheet1!V5</f>
        <v>360</v>
      </c>
      <c r="AG7" s="12">
        <f>'Nov 2021 M on M'!L7</f>
        <v>800</v>
      </c>
      <c r="AH7" s="12">
        <f t="shared" si="10"/>
        <v>122.22222222222223</v>
      </c>
    </row>
    <row r="8" spans="1:34" ht="15.75" x14ac:dyDescent="0.25">
      <c r="A8" s="3" t="s">
        <v>5</v>
      </c>
      <c r="B8" s="4">
        <v>360</v>
      </c>
      <c r="C8" s="4">
        <v>400</v>
      </c>
      <c r="D8" s="4">
        <f t="shared" si="0"/>
        <v>11.111111111111111</v>
      </c>
      <c r="E8" s="4">
        <v>360</v>
      </c>
      <c r="F8" s="4">
        <v>360</v>
      </c>
      <c r="G8" s="4">
        <f t="shared" si="1"/>
        <v>0</v>
      </c>
      <c r="H8" s="4">
        <v>360</v>
      </c>
      <c r="I8" s="4">
        <v>400</v>
      </c>
      <c r="J8" s="4">
        <f t="shared" si="2"/>
        <v>11.111111111111111</v>
      </c>
      <c r="K8" s="4">
        <v>360</v>
      </c>
      <c r="L8" s="4">
        <v>440</v>
      </c>
      <c r="M8" s="4">
        <f t="shared" si="3"/>
        <v>22.222222222222221</v>
      </c>
      <c r="N8" s="4">
        <v>360</v>
      </c>
      <c r="O8" s="4">
        <v>400</v>
      </c>
      <c r="P8" s="4">
        <f t="shared" si="4"/>
        <v>11.111111111111111</v>
      </c>
      <c r="Q8" s="4">
        <v>360</v>
      </c>
      <c r="R8" s="4">
        <v>440</v>
      </c>
      <c r="S8" s="4">
        <f t="shared" si="5"/>
        <v>22.222222222222221</v>
      </c>
      <c r="T8" s="4">
        <v>360</v>
      </c>
      <c r="U8" s="4">
        <f>'[3]Jan-Jul 2021 Chat'!B8</f>
        <v>440</v>
      </c>
      <c r="V8" s="4">
        <f t="shared" si="6"/>
        <v>22.222222222222221</v>
      </c>
      <c r="W8" s="4">
        <f>[4]Sheet1!H8</f>
        <v>360</v>
      </c>
      <c r="X8" s="4">
        <f>'[3]August 2021 M on M'!I8</f>
        <v>504</v>
      </c>
      <c r="Y8" s="4">
        <f t="shared" si="7"/>
        <v>40</v>
      </c>
      <c r="Z8" s="4">
        <f>[1]Sheet1!J6</f>
        <v>360</v>
      </c>
      <c r="AA8" s="4">
        <f>'Nov 2021 M on M'!J8</f>
        <v>544</v>
      </c>
      <c r="AB8" s="4">
        <f t="shared" si="8"/>
        <v>51.111111111111107</v>
      </c>
      <c r="AC8" s="12">
        <f>[2]Sheet1!P6</f>
        <v>360</v>
      </c>
      <c r="AD8" s="12">
        <f>[2]Sheet1!M6</f>
        <v>680</v>
      </c>
      <c r="AE8" s="12">
        <f t="shared" si="9"/>
        <v>88.888888888888886</v>
      </c>
      <c r="AF8" s="12">
        <f>[2]Sheet1!V6</f>
        <v>360</v>
      </c>
      <c r="AG8" s="12">
        <f>'Nov 2021 M on M'!L8</f>
        <v>760</v>
      </c>
      <c r="AH8" s="12">
        <f t="shared" si="10"/>
        <v>111.11111111111111</v>
      </c>
    </row>
    <row r="9" spans="1:34" ht="15.75" x14ac:dyDescent="0.25">
      <c r="A9" s="3" t="s">
        <v>6</v>
      </c>
      <c r="B9" s="4">
        <v>294</v>
      </c>
      <c r="C9" s="4">
        <v>340</v>
      </c>
      <c r="D9" s="4">
        <f t="shared" si="0"/>
        <v>15.646258503401361</v>
      </c>
      <c r="E9" s="4">
        <v>292</v>
      </c>
      <c r="F9" s="4">
        <v>400</v>
      </c>
      <c r="G9" s="4">
        <f t="shared" si="1"/>
        <v>36.986301369863014</v>
      </c>
      <c r="H9" s="4">
        <v>336</v>
      </c>
      <c r="I9" s="4">
        <v>400</v>
      </c>
      <c r="J9" s="4">
        <f t="shared" si="2"/>
        <v>19.047619047619047</v>
      </c>
      <c r="K9" s="4">
        <v>340</v>
      </c>
      <c r="L9" s="4">
        <v>400</v>
      </c>
      <c r="M9" s="4">
        <f t="shared" si="3"/>
        <v>17.647058823529413</v>
      </c>
      <c r="N9" s="4">
        <v>340</v>
      </c>
      <c r="O9" s="4">
        <v>400</v>
      </c>
      <c r="P9" s="4">
        <f t="shared" si="4"/>
        <v>17.647058823529413</v>
      </c>
      <c r="Q9" s="4">
        <v>340</v>
      </c>
      <c r="R9" s="4">
        <v>416</v>
      </c>
      <c r="S9" s="4">
        <f t="shared" si="5"/>
        <v>22.352941176470591</v>
      </c>
      <c r="T9" s="4">
        <v>340</v>
      </c>
      <c r="U9" s="4">
        <f>'[3]Jan-Jul 2021 Chat'!B9</f>
        <v>432</v>
      </c>
      <c r="V9" s="4">
        <f t="shared" si="6"/>
        <v>27.058823529411764</v>
      </c>
      <c r="W9" s="4">
        <f>[4]Sheet1!H9</f>
        <v>340</v>
      </c>
      <c r="X9" s="4">
        <f>'[3]August 2021 M on M'!I9</f>
        <v>528</v>
      </c>
      <c r="Y9" s="4">
        <f t="shared" si="7"/>
        <v>55.294117647058826</v>
      </c>
      <c r="Z9" s="4">
        <f>[1]Sheet1!J7</f>
        <v>340</v>
      </c>
      <c r="AA9" s="4">
        <f>'Nov 2021 M on M'!J9</f>
        <v>580</v>
      </c>
      <c r="AB9" s="4">
        <f t="shared" si="8"/>
        <v>70.588235294117652</v>
      </c>
      <c r="AC9" s="12">
        <f>[2]Sheet1!P7</f>
        <v>340</v>
      </c>
      <c r="AD9" s="12">
        <f>[2]Sheet1!M7</f>
        <v>680</v>
      </c>
      <c r="AE9" s="12">
        <f t="shared" si="9"/>
        <v>100</v>
      </c>
      <c r="AF9" s="12">
        <f>[2]Sheet1!V7</f>
        <v>340</v>
      </c>
      <c r="AG9" s="12">
        <f>'Nov 2021 M on M'!L9</f>
        <v>744</v>
      </c>
      <c r="AH9" s="12">
        <f t="shared" si="10"/>
        <v>118.82352941176471</v>
      </c>
    </row>
    <row r="10" spans="1:34" ht="15.75" x14ac:dyDescent="0.25">
      <c r="A10" s="3" t="s">
        <v>7</v>
      </c>
      <c r="B10" s="4">
        <v>290</v>
      </c>
      <c r="C10" s="4">
        <v>404</v>
      </c>
      <c r="D10" s="4">
        <f t="shared" si="0"/>
        <v>39.310344827586206</v>
      </c>
      <c r="E10" s="4">
        <v>400</v>
      </c>
      <c r="F10" s="4">
        <v>372</v>
      </c>
      <c r="G10" s="4">
        <f t="shared" si="1"/>
        <v>-7.0000000000000009</v>
      </c>
      <c r="H10" s="4">
        <v>290</v>
      </c>
      <c r="I10" s="4">
        <v>400</v>
      </c>
      <c r="J10" s="4">
        <f t="shared" si="2"/>
        <v>37.931034482758619</v>
      </c>
      <c r="K10" s="4">
        <v>400</v>
      </c>
      <c r="L10" s="4">
        <v>400</v>
      </c>
      <c r="M10" s="4">
        <f t="shared" si="3"/>
        <v>0</v>
      </c>
      <c r="N10" s="4">
        <v>384</v>
      </c>
      <c r="O10" s="4">
        <v>400</v>
      </c>
      <c r="P10" s="4">
        <f t="shared" si="4"/>
        <v>4.1666666666666661</v>
      </c>
      <c r="Q10" s="4">
        <v>360</v>
      </c>
      <c r="R10" s="4">
        <v>400</v>
      </c>
      <c r="S10" s="4">
        <f t="shared" si="5"/>
        <v>11.111111111111111</v>
      </c>
      <c r="T10" s="4">
        <v>360</v>
      </c>
      <c r="U10" s="4">
        <f>'[3]Jan-Jul 2021 Chat'!B10</f>
        <v>400</v>
      </c>
      <c r="V10" s="4">
        <f t="shared" si="6"/>
        <v>11.111111111111111</v>
      </c>
      <c r="W10" s="4">
        <f>[4]Sheet1!H10</f>
        <v>400</v>
      </c>
      <c r="X10" s="4">
        <f>'[3]August 2021 M on M'!I10</f>
        <v>512</v>
      </c>
      <c r="Y10" s="4">
        <f t="shared" si="7"/>
        <v>28.000000000000004</v>
      </c>
      <c r="Z10" s="4">
        <f>[1]Sheet1!J8</f>
        <v>400</v>
      </c>
      <c r="AA10" s="4">
        <f>'Nov 2021 M on M'!J10</f>
        <v>600</v>
      </c>
      <c r="AB10" s="4">
        <f t="shared" si="8"/>
        <v>50</v>
      </c>
      <c r="AC10" s="12">
        <f>[2]Sheet1!P8</f>
        <v>400</v>
      </c>
      <c r="AD10" s="12">
        <f>[2]Sheet1!M8</f>
        <v>680</v>
      </c>
      <c r="AE10" s="12">
        <f t="shared" si="9"/>
        <v>70</v>
      </c>
      <c r="AF10" s="12">
        <f>[2]Sheet1!V8</f>
        <v>400</v>
      </c>
      <c r="AG10" s="12">
        <f>'Nov 2021 M on M'!L10</f>
        <v>760</v>
      </c>
      <c r="AH10" s="12">
        <f t="shared" si="10"/>
        <v>90</v>
      </c>
    </row>
    <row r="11" spans="1:34" ht="15.75" x14ac:dyDescent="0.25">
      <c r="A11" s="3" t="s">
        <v>8</v>
      </c>
      <c r="B11" s="4">
        <v>304</v>
      </c>
      <c r="C11" s="4">
        <v>384</v>
      </c>
      <c r="D11" s="4">
        <f t="shared" si="0"/>
        <v>26.315789473684209</v>
      </c>
      <c r="E11" s="4">
        <v>384</v>
      </c>
      <c r="F11" s="4">
        <v>432</v>
      </c>
      <c r="G11" s="4">
        <f t="shared" si="1"/>
        <v>12.5</v>
      </c>
      <c r="H11" s="4">
        <v>304</v>
      </c>
      <c r="I11" s="4">
        <v>432</v>
      </c>
      <c r="J11" s="4">
        <f t="shared" si="2"/>
        <v>42.105263157894733</v>
      </c>
      <c r="K11" s="4">
        <v>384</v>
      </c>
      <c r="L11" s="4">
        <v>432</v>
      </c>
      <c r="M11" s="4">
        <f t="shared" si="3"/>
        <v>12.5</v>
      </c>
      <c r="N11" s="4">
        <v>384</v>
      </c>
      <c r="O11" s="4">
        <v>432</v>
      </c>
      <c r="P11" s="4">
        <f t="shared" si="4"/>
        <v>12.5</v>
      </c>
      <c r="Q11" s="4">
        <v>384</v>
      </c>
      <c r="R11" s="4">
        <v>448</v>
      </c>
      <c r="S11" s="4">
        <f t="shared" si="5"/>
        <v>16.666666666666664</v>
      </c>
      <c r="T11" s="4">
        <v>360</v>
      </c>
      <c r="U11" s="4">
        <f>'[3]Jan-Jul 2021 Chat'!B11</f>
        <v>448</v>
      </c>
      <c r="V11" s="4">
        <f t="shared" si="6"/>
        <v>24.444444444444443</v>
      </c>
      <c r="W11" s="4">
        <f>[4]Sheet1!H11</f>
        <v>384</v>
      </c>
      <c r="X11" s="4">
        <f>'[3]August 2021 M on M'!I11</f>
        <v>512</v>
      </c>
      <c r="Y11" s="4">
        <f t="shared" si="7"/>
        <v>33.333333333333329</v>
      </c>
      <c r="Z11" s="4">
        <f>[1]Sheet1!J9</f>
        <v>384</v>
      </c>
      <c r="AA11" s="4">
        <f>'Nov 2021 M on M'!J11</f>
        <v>560</v>
      </c>
      <c r="AB11" s="4">
        <f t="shared" si="8"/>
        <v>45.833333333333329</v>
      </c>
      <c r="AC11" s="12">
        <f>[2]Sheet1!P9</f>
        <v>384</v>
      </c>
      <c r="AD11" s="12">
        <f>[2]Sheet1!M9</f>
        <v>696</v>
      </c>
      <c r="AE11" s="12">
        <f t="shared" si="9"/>
        <v>81.25</v>
      </c>
      <c r="AF11" s="12">
        <f>[2]Sheet1!V9</f>
        <v>384</v>
      </c>
      <c r="AG11" s="12">
        <f>'Nov 2021 M on M'!L11</f>
        <v>800</v>
      </c>
      <c r="AH11" s="12">
        <f t="shared" si="10"/>
        <v>108.33333333333333</v>
      </c>
    </row>
    <row r="12" spans="1:34" ht="15.75" x14ac:dyDescent="0.25">
      <c r="A12" s="3" t="s">
        <v>9</v>
      </c>
      <c r="B12" s="4">
        <v>304</v>
      </c>
      <c r="C12" s="4">
        <v>360</v>
      </c>
      <c r="D12" s="4">
        <f t="shared" si="0"/>
        <v>18.421052631578945</v>
      </c>
      <c r="E12" s="4">
        <v>304</v>
      </c>
      <c r="F12" s="4">
        <v>368</v>
      </c>
      <c r="G12" s="4">
        <f t="shared" si="1"/>
        <v>21.052631578947366</v>
      </c>
      <c r="H12" s="4">
        <v>304</v>
      </c>
      <c r="I12" s="4">
        <v>400</v>
      </c>
      <c r="J12" s="4">
        <f t="shared" si="2"/>
        <v>31.578947368421051</v>
      </c>
      <c r="K12" s="4">
        <v>288</v>
      </c>
      <c r="L12" s="4">
        <v>400</v>
      </c>
      <c r="M12" s="4">
        <f t="shared" si="3"/>
        <v>38.888888888888893</v>
      </c>
      <c r="N12" s="4">
        <v>320</v>
      </c>
      <c r="O12" s="4">
        <v>400</v>
      </c>
      <c r="P12" s="4">
        <f t="shared" si="4"/>
        <v>25</v>
      </c>
      <c r="Q12" s="4">
        <v>320</v>
      </c>
      <c r="R12" s="4">
        <v>408</v>
      </c>
      <c r="S12" s="4">
        <f t="shared" si="5"/>
        <v>27.500000000000004</v>
      </c>
      <c r="T12" s="4">
        <v>304</v>
      </c>
      <c r="U12" s="4">
        <f>'[3]Jan-Jul 2021 Chat'!B12</f>
        <v>464</v>
      </c>
      <c r="V12" s="4">
        <f t="shared" si="6"/>
        <v>52.631578947368418</v>
      </c>
      <c r="W12" s="4">
        <f>[4]Sheet1!H12</f>
        <v>304</v>
      </c>
      <c r="X12" s="4">
        <f>'[3]August 2021 M on M'!I12</f>
        <v>528</v>
      </c>
      <c r="Y12" s="4">
        <f t="shared" si="7"/>
        <v>73.68421052631578</v>
      </c>
      <c r="Z12" s="4">
        <f>[1]Sheet1!J10</f>
        <v>304</v>
      </c>
      <c r="AA12" s="4">
        <f>'Nov 2021 M on M'!J12</f>
        <v>570</v>
      </c>
      <c r="AB12" s="4">
        <f t="shared" si="8"/>
        <v>87.5</v>
      </c>
      <c r="AC12" s="12">
        <f>[2]Sheet1!P10</f>
        <v>304</v>
      </c>
      <c r="AD12" s="12">
        <f>[2]Sheet1!M10</f>
        <v>656</v>
      </c>
      <c r="AE12" s="12">
        <f t="shared" si="9"/>
        <v>115.78947368421053</v>
      </c>
      <c r="AF12" s="12">
        <f>[2]Sheet1!V10</f>
        <v>304</v>
      </c>
      <c r="AG12" s="12">
        <f>'Nov 2021 M on M'!L12</f>
        <v>696</v>
      </c>
      <c r="AH12" s="12">
        <f t="shared" si="10"/>
        <v>128.94736842105263</v>
      </c>
    </row>
    <row r="13" spans="1:34" ht="15.75" x14ac:dyDescent="0.25">
      <c r="A13" s="3" t="s">
        <v>10</v>
      </c>
      <c r="B13" s="4">
        <v>272</v>
      </c>
      <c r="C13" s="4">
        <v>336</v>
      </c>
      <c r="D13" s="4">
        <f t="shared" si="0"/>
        <v>23.52941176470588</v>
      </c>
      <c r="E13" s="4">
        <v>288</v>
      </c>
      <c r="F13" s="4">
        <v>384</v>
      </c>
      <c r="G13" s="4">
        <f t="shared" si="1"/>
        <v>33.333333333333329</v>
      </c>
      <c r="H13" s="4">
        <v>288</v>
      </c>
      <c r="I13" s="4">
        <v>400</v>
      </c>
      <c r="J13" s="4">
        <f t="shared" si="2"/>
        <v>38.888888888888893</v>
      </c>
      <c r="K13" s="4">
        <v>272</v>
      </c>
      <c r="L13" s="4">
        <v>416</v>
      </c>
      <c r="M13" s="4">
        <f t="shared" si="3"/>
        <v>52.941176470588239</v>
      </c>
      <c r="N13" s="4">
        <v>320</v>
      </c>
      <c r="O13" s="4">
        <v>400</v>
      </c>
      <c r="P13" s="4">
        <f t="shared" si="4"/>
        <v>25</v>
      </c>
      <c r="Q13" s="4">
        <v>320</v>
      </c>
      <c r="R13" s="4">
        <v>400</v>
      </c>
      <c r="S13" s="4">
        <f t="shared" si="5"/>
        <v>25</v>
      </c>
      <c r="T13" s="4">
        <v>320</v>
      </c>
      <c r="U13" s="4">
        <f>'[3]Jan-Jul 2021 Chat'!B13</f>
        <v>460</v>
      </c>
      <c r="V13" s="4">
        <f t="shared" si="6"/>
        <v>43.75</v>
      </c>
      <c r="W13" s="4">
        <f>[4]Sheet1!H13</f>
        <v>320</v>
      </c>
      <c r="X13" s="4">
        <f>'[3]August 2021 M on M'!I13</f>
        <v>500</v>
      </c>
      <c r="Y13" s="4">
        <f t="shared" si="7"/>
        <v>56.25</v>
      </c>
      <c r="Z13" s="4">
        <f>[1]Sheet1!J11</f>
        <v>320</v>
      </c>
      <c r="AA13" s="4">
        <f>'Nov 2021 M on M'!J13</f>
        <v>570</v>
      </c>
      <c r="AB13" s="4">
        <f t="shared" si="8"/>
        <v>78.125</v>
      </c>
      <c r="AC13" s="12">
        <f>[2]Sheet1!P11</f>
        <v>320</v>
      </c>
      <c r="AD13" s="12">
        <f>[2]Sheet1!M11</f>
        <v>656</v>
      </c>
      <c r="AE13" s="12">
        <f t="shared" si="9"/>
        <v>105</v>
      </c>
      <c r="AF13" s="12">
        <f>[2]Sheet1!V11</f>
        <v>320</v>
      </c>
      <c r="AG13" s="12">
        <f>'Nov 2021 M on M'!L13</f>
        <v>696</v>
      </c>
      <c r="AH13" s="12">
        <f t="shared" si="10"/>
        <v>117.5</v>
      </c>
    </row>
    <row r="14" spans="1:34" ht="15.75" x14ac:dyDescent="0.25">
      <c r="A14" s="3" t="s">
        <v>11</v>
      </c>
      <c r="B14" s="4">
        <v>400</v>
      </c>
      <c r="C14" s="4">
        <v>384</v>
      </c>
      <c r="D14" s="4">
        <f t="shared" si="0"/>
        <v>-4</v>
      </c>
      <c r="E14" s="4">
        <v>400</v>
      </c>
      <c r="F14" s="4">
        <v>400</v>
      </c>
      <c r="G14" s="4">
        <f t="shared" si="1"/>
        <v>0</v>
      </c>
      <c r="H14" s="4">
        <v>400</v>
      </c>
      <c r="I14" s="4">
        <v>400</v>
      </c>
      <c r="J14" s="4">
        <f t="shared" si="2"/>
        <v>0</v>
      </c>
      <c r="K14" s="4">
        <v>384</v>
      </c>
      <c r="L14" s="4">
        <v>448</v>
      </c>
      <c r="M14" s="4">
        <f t="shared" si="3"/>
        <v>16.666666666666664</v>
      </c>
      <c r="N14" s="4">
        <v>384</v>
      </c>
      <c r="O14" s="4">
        <v>448</v>
      </c>
      <c r="P14" s="4">
        <f t="shared" si="4"/>
        <v>16.666666666666664</v>
      </c>
      <c r="Q14" s="4">
        <v>384</v>
      </c>
      <c r="R14" s="4">
        <v>450</v>
      </c>
      <c r="S14" s="4">
        <f t="shared" si="5"/>
        <v>17.1875</v>
      </c>
      <c r="T14" s="4">
        <v>360</v>
      </c>
      <c r="U14" s="4">
        <f>'[3]Jan-Jul 2021 Chat'!B14</f>
        <v>452</v>
      </c>
      <c r="V14" s="4">
        <f t="shared" si="6"/>
        <v>25.555555555555554</v>
      </c>
      <c r="W14" s="4">
        <f>[4]Sheet1!H14</f>
        <v>384</v>
      </c>
      <c r="X14" s="4">
        <f>'[3]August 2021 M on M'!I14</f>
        <v>528</v>
      </c>
      <c r="Y14" s="4">
        <f t="shared" si="7"/>
        <v>37.5</v>
      </c>
      <c r="Z14" s="4">
        <f>[1]Sheet1!J12</f>
        <v>384</v>
      </c>
      <c r="AA14" s="4">
        <f>'Nov 2021 M on M'!J14</f>
        <v>576</v>
      </c>
      <c r="AB14" s="4">
        <f t="shared" si="8"/>
        <v>50</v>
      </c>
      <c r="AC14" s="12">
        <f>[2]Sheet1!P12</f>
        <v>384</v>
      </c>
      <c r="AD14" s="12">
        <f>[2]Sheet1!M12</f>
        <v>680</v>
      </c>
      <c r="AE14" s="12">
        <f t="shared" si="9"/>
        <v>77.083333333333343</v>
      </c>
      <c r="AF14" s="12">
        <f>[2]Sheet1!V12</f>
        <v>384</v>
      </c>
      <c r="AG14" s="12">
        <f>'Nov 2021 M on M'!L14</f>
        <v>760</v>
      </c>
      <c r="AH14" s="12">
        <f t="shared" si="10"/>
        <v>97.916666666666657</v>
      </c>
    </row>
    <row r="15" spans="1:34" ht="15.75" x14ac:dyDescent="0.25">
      <c r="A15" s="3" t="s">
        <v>12</v>
      </c>
      <c r="B15" s="4">
        <v>280</v>
      </c>
      <c r="C15" s="4">
        <v>360</v>
      </c>
      <c r="D15" s="4">
        <f t="shared" si="0"/>
        <v>28.571428571428569</v>
      </c>
      <c r="E15" s="4">
        <v>280</v>
      </c>
      <c r="F15" s="4">
        <v>352</v>
      </c>
      <c r="G15" s="4">
        <f t="shared" si="1"/>
        <v>25.714285714285712</v>
      </c>
      <c r="H15" s="4">
        <v>280</v>
      </c>
      <c r="I15" s="4">
        <v>400</v>
      </c>
      <c r="J15" s="4">
        <f t="shared" si="2"/>
        <v>42.857142857142854</v>
      </c>
      <c r="K15" s="4">
        <v>296</v>
      </c>
      <c r="L15" s="4">
        <v>450</v>
      </c>
      <c r="M15" s="4">
        <f t="shared" si="3"/>
        <v>52.027027027027032</v>
      </c>
      <c r="N15" s="4">
        <v>320</v>
      </c>
      <c r="O15" s="4">
        <v>424</v>
      </c>
      <c r="P15" s="4">
        <f t="shared" si="4"/>
        <v>32.5</v>
      </c>
      <c r="Q15" s="4">
        <v>320</v>
      </c>
      <c r="R15" s="4">
        <v>448</v>
      </c>
      <c r="S15" s="4">
        <f t="shared" si="5"/>
        <v>40</v>
      </c>
      <c r="T15" s="4">
        <v>296</v>
      </c>
      <c r="U15" s="4">
        <f>'[3]Jan-Jul 2021 Chat'!B15</f>
        <v>500</v>
      </c>
      <c r="V15" s="4">
        <f t="shared" si="6"/>
        <v>68.918918918918919</v>
      </c>
      <c r="W15" s="4">
        <f>[4]Sheet1!H15</f>
        <v>296</v>
      </c>
      <c r="X15" s="4">
        <f>'[3]August 2021 M on M'!I15</f>
        <v>530</v>
      </c>
      <c r="Y15" s="4">
        <f t="shared" si="7"/>
        <v>79.054054054054063</v>
      </c>
      <c r="Z15" s="4">
        <f>[1]Sheet1!J13</f>
        <v>296</v>
      </c>
      <c r="AA15" s="4">
        <f>'Nov 2021 M on M'!J15</f>
        <v>600</v>
      </c>
      <c r="AB15" s="4">
        <f t="shared" si="8"/>
        <v>102.70270270270269</v>
      </c>
      <c r="AC15" s="12">
        <f>[2]Sheet1!P13</f>
        <v>296</v>
      </c>
      <c r="AD15" s="12">
        <f>[2]Sheet1!M13</f>
        <v>660</v>
      </c>
      <c r="AE15" s="12">
        <f t="shared" si="9"/>
        <v>122.97297297297298</v>
      </c>
      <c r="AF15" s="12">
        <f>[2]Sheet1!V13</f>
        <v>296</v>
      </c>
      <c r="AG15" s="12">
        <f>'Nov 2021 M on M'!L15</f>
        <v>760</v>
      </c>
      <c r="AH15" s="12">
        <f t="shared" si="10"/>
        <v>156.75675675675674</v>
      </c>
    </row>
    <row r="16" spans="1:34" ht="15.75" x14ac:dyDescent="0.25">
      <c r="A16" s="3" t="s">
        <v>13</v>
      </c>
      <c r="B16" s="4">
        <v>288</v>
      </c>
      <c r="C16" s="4">
        <v>348</v>
      </c>
      <c r="D16" s="4">
        <f t="shared" si="0"/>
        <v>20.833333333333336</v>
      </c>
      <c r="E16" s="4">
        <v>288</v>
      </c>
      <c r="F16" s="4">
        <v>360</v>
      </c>
      <c r="G16" s="4">
        <f t="shared" si="1"/>
        <v>25</v>
      </c>
      <c r="H16" s="4">
        <v>288</v>
      </c>
      <c r="I16" s="4">
        <v>400</v>
      </c>
      <c r="J16" s="4">
        <f t="shared" si="2"/>
        <v>38.888888888888893</v>
      </c>
      <c r="K16" s="4">
        <v>288</v>
      </c>
      <c r="L16" s="4">
        <v>400</v>
      </c>
      <c r="M16" s="4">
        <f t="shared" si="3"/>
        <v>38.888888888888893</v>
      </c>
      <c r="N16" s="4">
        <v>320</v>
      </c>
      <c r="O16" s="4">
        <v>480</v>
      </c>
      <c r="P16" s="4">
        <f t="shared" si="4"/>
        <v>50</v>
      </c>
      <c r="Q16" s="4">
        <v>320</v>
      </c>
      <c r="R16" s="4">
        <v>480</v>
      </c>
      <c r="S16" s="4">
        <f t="shared" si="5"/>
        <v>50</v>
      </c>
      <c r="T16" s="4">
        <v>320</v>
      </c>
      <c r="U16" s="4">
        <f>'[3]Jan-Jul 2021 Chat'!B16</f>
        <v>480</v>
      </c>
      <c r="V16" s="4">
        <f t="shared" si="6"/>
        <v>50</v>
      </c>
      <c r="W16" s="4">
        <f>[4]Sheet1!H16</f>
        <v>320</v>
      </c>
      <c r="X16" s="4">
        <f>'[3]August 2021 M on M'!I16</f>
        <v>512</v>
      </c>
      <c r="Y16" s="4">
        <f t="shared" si="7"/>
        <v>60</v>
      </c>
      <c r="Z16" s="4">
        <f>[1]Sheet1!J14</f>
        <v>320</v>
      </c>
      <c r="AA16" s="4">
        <f>'Nov 2021 M on M'!J16</f>
        <v>580</v>
      </c>
      <c r="AB16" s="4">
        <f t="shared" si="8"/>
        <v>81.25</v>
      </c>
      <c r="AC16" s="12">
        <f>[2]Sheet1!P14</f>
        <v>320</v>
      </c>
      <c r="AD16" s="12">
        <f>[2]Sheet1!M14</f>
        <v>696</v>
      </c>
      <c r="AE16" s="12">
        <f t="shared" si="9"/>
        <v>117.5</v>
      </c>
      <c r="AF16" s="12">
        <f>[2]Sheet1!V14</f>
        <v>320</v>
      </c>
      <c r="AG16" s="12">
        <f>'Nov 2021 M on M'!L16</f>
        <v>720</v>
      </c>
      <c r="AH16" s="12">
        <f t="shared" si="10"/>
        <v>125</v>
      </c>
    </row>
    <row r="17" spans="1:34" ht="15.75" x14ac:dyDescent="0.25">
      <c r="A17" s="3" t="s">
        <v>14</v>
      </c>
      <c r="B17" s="4">
        <v>440</v>
      </c>
      <c r="C17" s="4">
        <v>360</v>
      </c>
      <c r="D17" s="4">
        <f t="shared" si="0"/>
        <v>-18.181818181818183</v>
      </c>
      <c r="E17" s="4">
        <v>440</v>
      </c>
      <c r="F17" s="4">
        <v>440</v>
      </c>
      <c r="G17" s="4">
        <f t="shared" si="1"/>
        <v>0</v>
      </c>
      <c r="H17" s="4">
        <v>448</v>
      </c>
      <c r="I17" s="4">
        <v>440</v>
      </c>
      <c r="J17" s="4">
        <f t="shared" si="2"/>
        <v>-1.7857142857142856</v>
      </c>
      <c r="K17" s="4">
        <v>440</v>
      </c>
      <c r="L17" s="4">
        <v>432</v>
      </c>
      <c r="M17" s="4">
        <f t="shared" si="3"/>
        <v>-1.8181818181818181</v>
      </c>
      <c r="N17" s="4">
        <v>384</v>
      </c>
      <c r="O17" s="4">
        <v>400</v>
      </c>
      <c r="P17" s="4">
        <f t="shared" si="4"/>
        <v>4.1666666666666661</v>
      </c>
      <c r="Q17" s="4">
        <v>360</v>
      </c>
      <c r="R17" s="4">
        <v>400</v>
      </c>
      <c r="S17" s="4">
        <f t="shared" si="5"/>
        <v>11.111111111111111</v>
      </c>
      <c r="T17" s="4">
        <v>360</v>
      </c>
      <c r="U17" s="4">
        <f>'[3]Jan-Jul 2021 Chat'!B17</f>
        <v>400</v>
      </c>
      <c r="V17" s="4">
        <f t="shared" si="6"/>
        <v>11.111111111111111</v>
      </c>
      <c r="W17" s="4">
        <f>[4]Sheet1!H17</f>
        <v>400</v>
      </c>
      <c r="X17" s="4">
        <f>'[3]August 2021 M on M'!I17</f>
        <v>500</v>
      </c>
      <c r="Y17" s="4">
        <f t="shared" si="7"/>
        <v>25</v>
      </c>
      <c r="Z17" s="4">
        <f>[1]Sheet1!J15</f>
        <v>440</v>
      </c>
      <c r="AA17" s="4">
        <f>'Nov 2021 M on M'!J17</f>
        <v>550</v>
      </c>
      <c r="AB17" s="4">
        <f t="shared" si="8"/>
        <v>25</v>
      </c>
      <c r="AC17" s="12">
        <f>[2]Sheet1!P15</f>
        <v>440</v>
      </c>
      <c r="AD17" s="12">
        <f>[2]Sheet1!M15</f>
        <v>696</v>
      </c>
      <c r="AE17" s="12">
        <f t="shared" si="9"/>
        <v>58.18181818181818</v>
      </c>
      <c r="AF17" s="12">
        <f>[2]Sheet1!V15</f>
        <v>440</v>
      </c>
      <c r="AG17" s="12">
        <f>'Nov 2021 M on M'!L17</f>
        <v>750</v>
      </c>
      <c r="AH17" s="12">
        <f t="shared" si="10"/>
        <v>70.454545454545453</v>
      </c>
    </row>
    <row r="18" spans="1:34" ht="15.75" x14ac:dyDescent="0.25">
      <c r="A18" s="3" t="s">
        <v>15</v>
      </c>
      <c r="B18" s="4">
        <v>280</v>
      </c>
      <c r="C18" s="4">
        <v>360</v>
      </c>
      <c r="D18" s="4">
        <f t="shared" si="0"/>
        <v>28.571428571428569</v>
      </c>
      <c r="E18" s="4">
        <v>320</v>
      </c>
      <c r="F18" s="4">
        <v>360</v>
      </c>
      <c r="G18" s="4">
        <f t="shared" si="1"/>
        <v>12.5</v>
      </c>
      <c r="H18" s="4">
        <v>320</v>
      </c>
      <c r="I18" s="4">
        <v>400</v>
      </c>
      <c r="J18" s="4">
        <f t="shared" si="2"/>
        <v>25</v>
      </c>
      <c r="K18" s="4">
        <v>320</v>
      </c>
      <c r="L18" s="4">
        <v>424</v>
      </c>
      <c r="M18" s="4">
        <f t="shared" si="3"/>
        <v>32.5</v>
      </c>
      <c r="N18" s="4">
        <v>320</v>
      </c>
      <c r="O18" s="4">
        <v>400</v>
      </c>
      <c r="P18" s="4">
        <f t="shared" si="4"/>
        <v>25</v>
      </c>
      <c r="Q18" s="4">
        <v>360</v>
      </c>
      <c r="R18" s="4">
        <v>480</v>
      </c>
      <c r="S18" s="4">
        <f t="shared" si="5"/>
        <v>33.333333333333329</v>
      </c>
      <c r="T18" s="4">
        <v>320</v>
      </c>
      <c r="U18" s="4">
        <f>'[3]Jan-Jul 2021 Chat'!B18</f>
        <v>440</v>
      </c>
      <c r="V18" s="4">
        <f t="shared" si="6"/>
        <v>37.5</v>
      </c>
      <c r="W18" s="4">
        <f>[4]Sheet1!H18</f>
        <v>320</v>
      </c>
      <c r="X18" s="4">
        <f>'[3]August 2021 M on M'!I18</f>
        <v>504</v>
      </c>
      <c r="Y18" s="4">
        <f t="shared" si="7"/>
        <v>57.499999999999993</v>
      </c>
      <c r="Z18" s="4">
        <f>[1]Sheet1!J16</f>
        <v>320</v>
      </c>
      <c r="AA18" s="4">
        <f>'Nov 2021 M on M'!J18</f>
        <v>576</v>
      </c>
      <c r="AB18" s="4">
        <f t="shared" si="8"/>
        <v>80</v>
      </c>
      <c r="AC18" s="12">
        <f>[2]Sheet1!P16</f>
        <v>320</v>
      </c>
      <c r="AD18" s="12">
        <f>[2]Sheet1!M16</f>
        <v>680</v>
      </c>
      <c r="AE18" s="12">
        <f t="shared" si="9"/>
        <v>112.5</v>
      </c>
      <c r="AF18" s="12">
        <f>[2]Sheet1!V16</f>
        <v>320</v>
      </c>
      <c r="AG18" s="12">
        <f>'Nov 2021 M on M'!L18</f>
        <v>800</v>
      </c>
      <c r="AH18" s="12">
        <f t="shared" si="10"/>
        <v>150</v>
      </c>
    </row>
    <row r="19" spans="1:34" ht="15.75" x14ac:dyDescent="0.25">
      <c r="A19" s="3" t="s">
        <v>16</v>
      </c>
      <c r="B19" s="4">
        <v>360</v>
      </c>
      <c r="C19" s="4">
        <v>368</v>
      </c>
      <c r="D19" s="4">
        <f t="shared" si="0"/>
        <v>2.2222222222222223</v>
      </c>
      <c r="E19" s="4">
        <v>360</v>
      </c>
      <c r="F19" s="4">
        <v>424</v>
      </c>
      <c r="G19" s="4">
        <f t="shared" si="1"/>
        <v>17.777777777777779</v>
      </c>
      <c r="H19" s="4">
        <v>360</v>
      </c>
      <c r="I19" s="4">
        <v>424</v>
      </c>
      <c r="J19" s="4">
        <f t="shared" si="2"/>
        <v>17.777777777777779</v>
      </c>
      <c r="K19" s="4">
        <v>360</v>
      </c>
      <c r="L19" s="4">
        <v>440</v>
      </c>
      <c r="M19" s="4">
        <f t="shared" si="3"/>
        <v>22.222222222222221</v>
      </c>
      <c r="N19" s="4">
        <v>360</v>
      </c>
      <c r="O19" s="4">
        <v>400</v>
      </c>
      <c r="P19" s="4">
        <f t="shared" si="4"/>
        <v>11.111111111111111</v>
      </c>
      <c r="Q19" s="4">
        <v>360</v>
      </c>
      <c r="R19" s="4">
        <v>420</v>
      </c>
      <c r="S19" s="4">
        <f t="shared" si="5"/>
        <v>16.666666666666664</v>
      </c>
      <c r="T19" s="4">
        <v>360</v>
      </c>
      <c r="U19" s="4">
        <f>'[3]Jan-Jul 2021 Chat'!B19</f>
        <v>464</v>
      </c>
      <c r="V19" s="4">
        <f t="shared" si="6"/>
        <v>28.888888888888886</v>
      </c>
      <c r="W19" s="4">
        <f>[4]Sheet1!H19</f>
        <v>360</v>
      </c>
      <c r="X19" s="4">
        <f>'[3]August 2021 M on M'!I19</f>
        <v>504</v>
      </c>
      <c r="Y19" s="4">
        <f t="shared" si="7"/>
        <v>40</v>
      </c>
      <c r="Z19" s="4">
        <f>[1]Sheet1!J17</f>
        <v>360</v>
      </c>
      <c r="AA19" s="4">
        <f>'Nov 2021 M on M'!J19</f>
        <v>576</v>
      </c>
      <c r="AB19" s="4">
        <f t="shared" si="8"/>
        <v>60</v>
      </c>
      <c r="AC19" s="12">
        <f>[2]Sheet1!P17</f>
        <v>360</v>
      </c>
      <c r="AD19" s="12">
        <f>[2]Sheet1!M17</f>
        <v>680</v>
      </c>
      <c r="AE19" s="12">
        <f t="shared" si="9"/>
        <v>88.888888888888886</v>
      </c>
      <c r="AF19" s="12">
        <f>[2]Sheet1!V17</f>
        <v>360</v>
      </c>
      <c r="AG19" s="12">
        <f>'Nov 2021 M on M'!L19</f>
        <v>704</v>
      </c>
      <c r="AH19" s="12">
        <f t="shared" si="10"/>
        <v>95.555555555555557</v>
      </c>
    </row>
    <row r="20" spans="1:34" ht="15.75" x14ac:dyDescent="0.25">
      <c r="A20" s="3" t="s">
        <v>17</v>
      </c>
      <c r="B20" s="4">
        <v>336</v>
      </c>
      <c r="C20" s="4">
        <v>376</v>
      </c>
      <c r="D20" s="4">
        <f t="shared" si="0"/>
        <v>11.904761904761903</v>
      </c>
      <c r="E20" s="4">
        <v>376</v>
      </c>
      <c r="F20" s="4">
        <v>360</v>
      </c>
      <c r="G20" s="4">
        <f t="shared" si="1"/>
        <v>-4.2553191489361701</v>
      </c>
      <c r="H20" s="4">
        <v>376</v>
      </c>
      <c r="I20" s="4">
        <v>400</v>
      </c>
      <c r="J20" s="4">
        <f t="shared" si="2"/>
        <v>6.3829787234042552</v>
      </c>
      <c r="K20" s="4">
        <v>376</v>
      </c>
      <c r="L20" s="4">
        <v>384</v>
      </c>
      <c r="M20" s="4">
        <f t="shared" si="3"/>
        <v>2.1276595744680851</v>
      </c>
      <c r="N20" s="4">
        <v>376</v>
      </c>
      <c r="O20" s="4">
        <v>416</v>
      </c>
      <c r="P20" s="4">
        <f t="shared" si="4"/>
        <v>10.638297872340425</v>
      </c>
      <c r="Q20" s="4">
        <v>376</v>
      </c>
      <c r="R20" s="4">
        <v>432</v>
      </c>
      <c r="S20" s="4">
        <f t="shared" si="5"/>
        <v>14.893617021276595</v>
      </c>
      <c r="T20" s="4">
        <v>360</v>
      </c>
      <c r="U20" s="4">
        <f>'[3]Jan-Jul 2021 Chat'!B20</f>
        <v>440</v>
      </c>
      <c r="V20" s="4">
        <f t="shared" si="6"/>
        <v>22.222222222222221</v>
      </c>
      <c r="W20" s="4">
        <f>[4]Sheet1!H20</f>
        <v>376</v>
      </c>
      <c r="X20" s="4">
        <f>'[3]August 2021 M on M'!I20</f>
        <v>512</v>
      </c>
      <c r="Y20" s="4">
        <f t="shared" si="7"/>
        <v>36.170212765957451</v>
      </c>
      <c r="Z20" s="4">
        <f>[1]Sheet1!J18</f>
        <v>376</v>
      </c>
      <c r="AA20" s="4">
        <f>'Nov 2021 M on M'!J20</f>
        <v>576</v>
      </c>
      <c r="AB20" s="4">
        <f t="shared" si="8"/>
        <v>53.191489361702125</v>
      </c>
      <c r="AC20" s="12">
        <f>[2]Sheet1!P18</f>
        <v>376</v>
      </c>
      <c r="AD20" s="12">
        <f>[2]Sheet1!M18</f>
        <v>704</v>
      </c>
      <c r="AE20" s="12">
        <f t="shared" si="9"/>
        <v>87.2340425531915</v>
      </c>
      <c r="AF20" s="12">
        <f>[2]Sheet1!V18</f>
        <v>376</v>
      </c>
      <c r="AG20" s="12">
        <f>'Nov 2021 M on M'!L20</f>
        <v>704</v>
      </c>
      <c r="AH20" s="12">
        <f t="shared" si="10"/>
        <v>87.2340425531915</v>
      </c>
    </row>
    <row r="21" spans="1:34" ht="15.75" x14ac:dyDescent="0.25">
      <c r="A21" s="3" t="s">
        <v>18</v>
      </c>
      <c r="B21" s="4">
        <v>320</v>
      </c>
      <c r="C21" s="4">
        <v>320</v>
      </c>
      <c r="D21" s="4">
        <f t="shared" si="0"/>
        <v>0</v>
      </c>
      <c r="E21" s="4">
        <v>320</v>
      </c>
      <c r="F21" s="4">
        <v>352</v>
      </c>
      <c r="G21" s="4">
        <f t="shared" si="1"/>
        <v>10</v>
      </c>
      <c r="H21" s="4">
        <v>320</v>
      </c>
      <c r="I21" s="4">
        <v>400</v>
      </c>
      <c r="J21" s="4">
        <f t="shared" si="2"/>
        <v>25</v>
      </c>
      <c r="K21" s="4">
        <v>320</v>
      </c>
      <c r="L21" s="4">
        <v>416</v>
      </c>
      <c r="M21" s="4">
        <f t="shared" si="3"/>
        <v>30</v>
      </c>
      <c r="N21" s="4">
        <v>320</v>
      </c>
      <c r="O21" s="4">
        <v>400</v>
      </c>
      <c r="P21" s="4">
        <f t="shared" si="4"/>
        <v>25</v>
      </c>
      <c r="Q21" s="4">
        <v>320</v>
      </c>
      <c r="R21" s="4">
        <v>400</v>
      </c>
      <c r="S21" s="4">
        <f t="shared" si="5"/>
        <v>25</v>
      </c>
      <c r="T21" s="4">
        <v>320</v>
      </c>
      <c r="U21" s="4">
        <f>'[3]Jan-Jul 2021 Chat'!B21</f>
        <v>416</v>
      </c>
      <c r="V21" s="4">
        <f t="shared" si="6"/>
        <v>30</v>
      </c>
      <c r="W21" s="4">
        <f>[4]Sheet1!H21</f>
        <v>320</v>
      </c>
      <c r="X21" s="4">
        <f>'[3]August 2021 M on M'!I21</f>
        <v>504</v>
      </c>
      <c r="Y21" s="4">
        <f t="shared" si="7"/>
        <v>57.499999999999993</v>
      </c>
      <c r="Z21" s="4">
        <f>[1]Sheet1!J19</f>
        <v>320</v>
      </c>
      <c r="AA21" s="4">
        <f>'Nov 2021 M on M'!J21</f>
        <v>576</v>
      </c>
      <c r="AB21" s="4">
        <f t="shared" si="8"/>
        <v>80</v>
      </c>
      <c r="AC21" s="12">
        <f>[2]Sheet1!P19</f>
        <v>320</v>
      </c>
      <c r="AD21" s="12">
        <f>[2]Sheet1!M19</f>
        <v>656</v>
      </c>
      <c r="AE21" s="12">
        <f t="shared" si="9"/>
        <v>105</v>
      </c>
      <c r="AF21" s="12">
        <f>[2]Sheet1!V19</f>
        <v>320</v>
      </c>
      <c r="AG21" s="12">
        <f>'Nov 2021 M on M'!L21</f>
        <v>704</v>
      </c>
      <c r="AH21" s="12">
        <f t="shared" si="10"/>
        <v>120</v>
      </c>
    </row>
    <row r="22" spans="1:34" ht="15.75" x14ac:dyDescent="0.25">
      <c r="A22" s="3" t="s">
        <v>19</v>
      </c>
      <c r="B22" s="4">
        <v>304</v>
      </c>
      <c r="C22" s="4">
        <v>344</v>
      </c>
      <c r="D22" s="4">
        <f t="shared" si="0"/>
        <v>13.157894736842104</v>
      </c>
      <c r="E22" s="4">
        <v>304</v>
      </c>
      <c r="F22" s="4">
        <v>344</v>
      </c>
      <c r="G22" s="4">
        <f t="shared" si="1"/>
        <v>13.157894736842104</v>
      </c>
      <c r="H22" s="4">
        <v>304</v>
      </c>
      <c r="I22" s="4">
        <v>400</v>
      </c>
      <c r="J22" s="4">
        <f t="shared" si="2"/>
        <v>31.578947368421051</v>
      </c>
      <c r="K22" s="4">
        <v>304</v>
      </c>
      <c r="L22" s="4">
        <v>400</v>
      </c>
      <c r="M22" s="4">
        <f t="shared" si="3"/>
        <v>31.578947368421051</v>
      </c>
      <c r="N22" s="4">
        <v>320</v>
      </c>
      <c r="O22" s="4">
        <v>400</v>
      </c>
      <c r="P22" s="4">
        <f t="shared" si="4"/>
        <v>25</v>
      </c>
      <c r="Q22" s="4">
        <v>320</v>
      </c>
      <c r="R22" s="4">
        <v>400</v>
      </c>
      <c r="S22" s="4">
        <f t="shared" si="5"/>
        <v>25</v>
      </c>
      <c r="T22" s="4">
        <v>304</v>
      </c>
      <c r="U22" s="4">
        <f>'[3]Jan-Jul 2021 Chat'!B22</f>
        <v>400</v>
      </c>
      <c r="V22" s="4">
        <f t="shared" si="6"/>
        <v>31.578947368421051</v>
      </c>
      <c r="W22" s="4">
        <f>[4]Sheet1!H22</f>
        <v>304</v>
      </c>
      <c r="X22" s="4">
        <f>'[3]August 2021 M on M'!I22</f>
        <v>528</v>
      </c>
      <c r="Y22" s="4">
        <f t="shared" si="7"/>
        <v>73.68421052631578</v>
      </c>
      <c r="Z22" s="4">
        <f>[1]Sheet1!J20</f>
        <v>304</v>
      </c>
      <c r="AA22" s="4">
        <f>'Nov 2021 M on M'!J22</f>
        <v>550</v>
      </c>
      <c r="AB22" s="4">
        <f t="shared" si="8"/>
        <v>80.921052631578945</v>
      </c>
      <c r="AC22" s="12">
        <f>[2]Sheet1!P20</f>
        <v>304</v>
      </c>
      <c r="AD22" s="12">
        <f>[2]Sheet1!M20</f>
        <v>680</v>
      </c>
      <c r="AE22" s="12">
        <f t="shared" si="9"/>
        <v>123.68421052631579</v>
      </c>
      <c r="AF22" s="12">
        <f>[2]Sheet1!V20</f>
        <v>304</v>
      </c>
      <c r="AG22" s="12">
        <f>'Nov 2021 M on M'!L22</f>
        <v>750</v>
      </c>
      <c r="AH22" s="12">
        <f t="shared" si="10"/>
        <v>146.71052631578948</v>
      </c>
    </row>
    <row r="23" spans="1:34" ht="15.75" x14ac:dyDescent="0.25">
      <c r="A23" s="3" t="s">
        <v>20</v>
      </c>
      <c r="B23" s="4">
        <v>336</v>
      </c>
      <c r="C23" s="4">
        <v>344</v>
      </c>
      <c r="D23" s="4">
        <f t="shared" si="0"/>
        <v>2.3809523809523809</v>
      </c>
      <c r="E23" s="4">
        <v>336</v>
      </c>
      <c r="F23" s="4">
        <v>344</v>
      </c>
      <c r="G23" s="4">
        <f t="shared" si="1"/>
        <v>2.3809523809523809</v>
      </c>
      <c r="H23" s="4">
        <v>336</v>
      </c>
      <c r="I23" s="4">
        <v>400</v>
      </c>
      <c r="J23" s="4">
        <f t="shared" si="2"/>
        <v>19.047619047619047</v>
      </c>
      <c r="K23" s="4">
        <v>344</v>
      </c>
      <c r="L23" s="4">
        <v>384</v>
      </c>
      <c r="M23" s="4">
        <f t="shared" si="3"/>
        <v>11.627906976744185</v>
      </c>
      <c r="N23" s="4">
        <v>344</v>
      </c>
      <c r="O23" s="4">
        <v>368</v>
      </c>
      <c r="P23" s="4">
        <f t="shared" si="4"/>
        <v>6.9767441860465116</v>
      </c>
      <c r="Q23" s="4">
        <v>344</v>
      </c>
      <c r="R23" s="4">
        <v>368</v>
      </c>
      <c r="S23" s="4">
        <f t="shared" si="5"/>
        <v>6.9767441860465116</v>
      </c>
      <c r="T23" s="4">
        <v>344</v>
      </c>
      <c r="U23" s="4">
        <f>'[3]Jan-Jul 2021 Chat'!B23</f>
        <v>384</v>
      </c>
      <c r="V23" s="4">
        <f t="shared" si="6"/>
        <v>11.627906976744185</v>
      </c>
      <c r="W23" s="4">
        <f>[4]Sheet1!H23</f>
        <v>344</v>
      </c>
      <c r="X23" s="4">
        <f>'[3]August 2021 M on M'!I23</f>
        <v>480</v>
      </c>
      <c r="Y23" s="4">
        <f t="shared" si="7"/>
        <v>39.534883720930232</v>
      </c>
      <c r="Z23" s="4">
        <f>[1]Sheet1!J21</f>
        <v>344</v>
      </c>
      <c r="AA23" s="4">
        <f>'Nov 2021 M on M'!J23</f>
        <v>520</v>
      </c>
      <c r="AB23" s="4">
        <f t="shared" si="8"/>
        <v>51.162790697674424</v>
      </c>
      <c r="AC23" s="12">
        <f>[2]Sheet1!P21</f>
        <v>344</v>
      </c>
      <c r="AD23" s="12">
        <f>[2]Sheet1!M21</f>
        <v>656</v>
      </c>
      <c r="AE23" s="12">
        <f t="shared" si="9"/>
        <v>90.697674418604649</v>
      </c>
      <c r="AF23" s="12">
        <f>[2]Sheet1!V21</f>
        <v>344</v>
      </c>
      <c r="AG23" s="12">
        <f>'Nov 2021 M on M'!L23</f>
        <v>768</v>
      </c>
      <c r="AH23" s="12">
        <f t="shared" si="10"/>
        <v>123.25581395348837</v>
      </c>
    </row>
    <row r="24" spans="1:34" ht="15.75" x14ac:dyDescent="0.25">
      <c r="A24" s="3" t="s">
        <v>21</v>
      </c>
      <c r="B24" s="4">
        <v>320</v>
      </c>
      <c r="C24" s="4">
        <v>360</v>
      </c>
      <c r="D24" s="4">
        <f t="shared" si="0"/>
        <v>12.5</v>
      </c>
      <c r="E24" s="4">
        <v>320</v>
      </c>
      <c r="F24" s="4">
        <v>430</v>
      </c>
      <c r="G24" s="4">
        <f t="shared" si="1"/>
        <v>34.375</v>
      </c>
      <c r="H24" s="4">
        <v>304</v>
      </c>
      <c r="I24" s="4">
        <v>430</v>
      </c>
      <c r="J24" s="4">
        <f t="shared" si="2"/>
        <v>41.44736842105263</v>
      </c>
      <c r="K24" s="4">
        <v>320</v>
      </c>
      <c r="L24" s="4">
        <v>432</v>
      </c>
      <c r="M24" s="4">
        <f t="shared" si="3"/>
        <v>35</v>
      </c>
      <c r="N24" s="4">
        <v>320</v>
      </c>
      <c r="O24" s="4">
        <v>420</v>
      </c>
      <c r="P24" s="4">
        <f t="shared" si="4"/>
        <v>31.25</v>
      </c>
      <c r="Q24" s="4">
        <v>320</v>
      </c>
      <c r="R24" s="4">
        <v>450</v>
      </c>
      <c r="S24" s="4">
        <f t="shared" si="5"/>
        <v>40.625</v>
      </c>
      <c r="T24" s="4">
        <v>320</v>
      </c>
      <c r="U24" s="4">
        <f>'[3]Jan-Jul 2021 Chat'!B24</f>
        <v>450</v>
      </c>
      <c r="V24" s="4">
        <f t="shared" si="6"/>
        <v>40.625</v>
      </c>
      <c r="W24" s="4">
        <f>[4]Sheet1!H24</f>
        <v>320</v>
      </c>
      <c r="X24" s="4">
        <f>'[3]August 2021 M on M'!I24</f>
        <v>512</v>
      </c>
      <c r="Y24" s="4">
        <f t="shared" si="7"/>
        <v>60</v>
      </c>
      <c r="Z24" s="4">
        <f>[1]Sheet1!J22</f>
        <v>320</v>
      </c>
      <c r="AA24" s="4">
        <f>'Nov 2021 M on M'!J24</f>
        <v>560</v>
      </c>
      <c r="AB24" s="4">
        <f t="shared" si="8"/>
        <v>75</v>
      </c>
      <c r="AC24" s="12">
        <f>[2]Sheet1!P22</f>
        <v>320</v>
      </c>
      <c r="AD24" s="12">
        <f>[2]Sheet1!M22</f>
        <v>680</v>
      </c>
      <c r="AE24" s="12">
        <f t="shared" si="9"/>
        <v>112.5</v>
      </c>
      <c r="AF24" s="12">
        <f>[2]Sheet1!V22</f>
        <v>320</v>
      </c>
      <c r="AG24" s="12">
        <f>'Nov 2021 M on M'!L24</f>
        <v>744</v>
      </c>
      <c r="AH24" s="12">
        <f t="shared" si="10"/>
        <v>132.5</v>
      </c>
    </row>
    <row r="25" spans="1:34" ht="15.75" x14ac:dyDescent="0.25">
      <c r="A25" s="3" t="s">
        <v>22</v>
      </c>
      <c r="B25" s="4">
        <v>336</v>
      </c>
      <c r="C25" s="4">
        <v>336</v>
      </c>
      <c r="D25" s="4">
        <f t="shared" si="0"/>
        <v>0</v>
      </c>
      <c r="E25" s="4">
        <v>336</v>
      </c>
      <c r="F25" s="4">
        <v>432</v>
      </c>
      <c r="G25" s="4">
        <f t="shared" si="1"/>
        <v>28.571428571428569</v>
      </c>
      <c r="H25" s="4">
        <v>336</v>
      </c>
      <c r="I25" s="4">
        <v>432</v>
      </c>
      <c r="J25" s="4">
        <f t="shared" si="2"/>
        <v>28.571428571428569</v>
      </c>
      <c r="K25" s="4">
        <v>336</v>
      </c>
      <c r="L25" s="4">
        <v>416</v>
      </c>
      <c r="M25" s="4">
        <f t="shared" si="3"/>
        <v>23.809523809523807</v>
      </c>
      <c r="N25" s="4">
        <v>336</v>
      </c>
      <c r="O25" s="4">
        <v>432</v>
      </c>
      <c r="P25" s="4">
        <f t="shared" si="4"/>
        <v>28.571428571428569</v>
      </c>
      <c r="Q25" s="4">
        <v>336</v>
      </c>
      <c r="R25" s="4">
        <v>0</v>
      </c>
      <c r="S25" s="4">
        <f t="shared" si="5"/>
        <v>-100</v>
      </c>
      <c r="T25" s="4">
        <v>336</v>
      </c>
      <c r="U25" s="4">
        <f>'[3]Jan-Jul 2021 Chat'!B25</f>
        <v>432</v>
      </c>
      <c r="V25" s="4">
        <f t="shared" si="6"/>
        <v>28.571428571428569</v>
      </c>
      <c r="W25" s="4">
        <f>[4]Sheet1!H25</f>
        <v>336</v>
      </c>
      <c r="X25" s="4">
        <f>'[3]August 2021 M on M'!I25</f>
        <v>520</v>
      </c>
      <c r="Y25" s="4">
        <f t="shared" si="7"/>
        <v>54.761904761904766</v>
      </c>
      <c r="Z25" s="4">
        <f>[1]Sheet1!J23</f>
        <v>336</v>
      </c>
      <c r="AA25" s="4">
        <f>'Nov 2021 M on M'!J25</f>
        <v>576</v>
      </c>
      <c r="AB25" s="4">
        <f t="shared" si="8"/>
        <v>71.428571428571431</v>
      </c>
      <c r="AC25" s="12">
        <f>[2]Sheet1!P23</f>
        <v>336</v>
      </c>
      <c r="AD25" s="12">
        <f>[2]Sheet1!M23</f>
        <v>680</v>
      </c>
      <c r="AE25" s="12">
        <f t="shared" si="9"/>
        <v>102.38095238095238</v>
      </c>
      <c r="AF25" s="12">
        <f>[2]Sheet1!V23</f>
        <v>336</v>
      </c>
      <c r="AG25" s="12">
        <f>'Nov 2021 M on M'!L25</f>
        <v>768</v>
      </c>
      <c r="AH25" s="12">
        <f t="shared" si="10"/>
        <v>128.57142857142858</v>
      </c>
    </row>
    <row r="26" spans="1:34" ht="15.75" x14ac:dyDescent="0.25">
      <c r="A26" s="3" t="s">
        <v>23</v>
      </c>
      <c r="B26" s="4">
        <v>344</v>
      </c>
      <c r="C26" s="4">
        <v>352</v>
      </c>
      <c r="D26" s="4">
        <f t="shared" si="0"/>
        <v>2.3255813953488373</v>
      </c>
      <c r="E26" s="4">
        <v>336</v>
      </c>
      <c r="F26" s="4">
        <v>400</v>
      </c>
      <c r="G26" s="4">
        <f t="shared" si="1"/>
        <v>19.047619047619047</v>
      </c>
      <c r="H26" s="4">
        <v>288</v>
      </c>
      <c r="I26" s="4">
        <v>400</v>
      </c>
      <c r="J26" s="4">
        <f t="shared" si="2"/>
        <v>38.888888888888893</v>
      </c>
      <c r="K26" s="4">
        <v>304</v>
      </c>
      <c r="L26" s="4">
        <v>440</v>
      </c>
      <c r="M26" s="4">
        <f t="shared" si="3"/>
        <v>44.736842105263158</v>
      </c>
      <c r="N26" s="4">
        <v>320</v>
      </c>
      <c r="O26" s="4">
        <v>400</v>
      </c>
      <c r="P26" s="4">
        <f t="shared" si="4"/>
        <v>25</v>
      </c>
      <c r="Q26" s="4">
        <v>320</v>
      </c>
      <c r="R26" s="4">
        <v>400</v>
      </c>
      <c r="S26" s="4">
        <f t="shared" si="5"/>
        <v>25</v>
      </c>
      <c r="T26" s="4">
        <v>304</v>
      </c>
      <c r="U26" s="4">
        <f>'[3]Jan-Jul 2021 Chat'!B26</f>
        <v>400</v>
      </c>
      <c r="V26" s="4">
        <f t="shared" si="6"/>
        <v>31.578947368421051</v>
      </c>
      <c r="W26" s="4">
        <f>[4]Sheet1!H26</f>
        <v>304</v>
      </c>
      <c r="X26" s="4">
        <f>'[3]August 2021 M on M'!I26</f>
        <v>512</v>
      </c>
      <c r="Y26" s="4">
        <f t="shared" si="7"/>
        <v>68.421052631578945</v>
      </c>
      <c r="Z26" s="4">
        <f>[1]Sheet1!J24</f>
        <v>304</v>
      </c>
      <c r="AA26" s="4">
        <f>'Nov 2021 M on M'!J26</f>
        <v>576</v>
      </c>
      <c r="AB26" s="4">
        <f t="shared" si="8"/>
        <v>89.473684210526315</v>
      </c>
      <c r="AC26" s="12">
        <f>[2]Sheet1!P24</f>
        <v>304</v>
      </c>
      <c r="AD26" s="12">
        <f>[2]Sheet1!M24</f>
        <v>680</v>
      </c>
      <c r="AE26" s="12">
        <f t="shared" si="9"/>
        <v>123.68421052631579</v>
      </c>
      <c r="AF26" s="12">
        <f>[2]Sheet1!V24</f>
        <v>304</v>
      </c>
      <c r="AG26" s="12">
        <f>'Nov 2021 M on M'!L26</f>
        <v>712</v>
      </c>
      <c r="AH26" s="12">
        <f t="shared" si="10"/>
        <v>134.21052631578948</v>
      </c>
    </row>
    <row r="27" spans="1:34" ht="31.5" x14ac:dyDescent="0.25">
      <c r="A27" s="1" t="s">
        <v>24</v>
      </c>
      <c r="B27" s="25">
        <f>SUM(B4:B26)/23</f>
        <v>323.82608695652175</v>
      </c>
      <c r="C27" s="25">
        <f>SUM(C4:C26)/23</f>
        <v>357.04347826086956</v>
      </c>
      <c r="D27" s="26">
        <f t="shared" si="0"/>
        <v>10.257787325456494</v>
      </c>
      <c r="E27" s="25">
        <f>SUM(E4:E26)/23</f>
        <v>336.17391304347825</v>
      </c>
      <c r="F27" s="25">
        <f>SUM(F4:F26)/23</f>
        <v>380.60869565217394</v>
      </c>
      <c r="G27" s="26">
        <f t="shared" si="1"/>
        <v>13.21779617175376</v>
      </c>
      <c r="H27" s="25">
        <f>SUM(H4:H26)/23</f>
        <v>324.95652173913044</v>
      </c>
      <c r="I27" s="25">
        <f>SUM(I4:I26)/23</f>
        <v>406.86956521739131</v>
      </c>
      <c r="J27" s="26">
        <f t="shared" si="2"/>
        <v>25.207385603425209</v>
      </c>
      <c r="K27" s="25">
        <f>SUM(K4:K26)/23</f>
        <v>337.91304347826087</v>
      </c>
      <c r="L27" s="25">
        <f>SUM(L4:L26)/23</f>
        <v>414.69565217391306</v>
      </c>
      <c r="M27" s="26">
        <f t="shared" si="3"/>
        <v>22.722593926917142</v>
      </c>
      <c r="N27" s="25">
        <f>SUM(N4:N26)/23</f>
        <v>341.39130434782606</v>
      </c>
      <c r="O27" s="25">
        <f>SUM(O4:O26)/23</f>
        <v>409.13043478260869</v>
      </c>
      <c r="P27" s="26">
        <f t="shared" si="4"/>
        <v>19.84207845134998</v>
      </c>
      <c r="Q27" s="26">
        <f>SUM(Q4:Q26)/23</f>
        <v>341.73913043478262</v>
      </c>
      <c r="R27" s="26">
        <f>SUM(R4:R26)/22</f>
        <v>425</v>
      </c>
      <c r="S27" s="26">
        <f t="shared" si="5"/>
        <v>24.363867684478365</v>
      </c>
      <c r="T27" s="26">
        <f>SUM(T4:T26)/23</f>
        <v>333.39130434782606</v>
      </c>
      <c r="U27" s="26">
        <f>SUM(U4:U26)/23</f>
        <v>440.26086956521738</v>
      </c>
      <c r="V27" s="26">
        <f t="shared" si="6"/>
        <v>32.055294731351076</v>
      </c>
      <c r="W27" s="26">
        <f>SUM(W4:W26)/23</f>
        <v>339.6521739130435</v>
      </c>
      <c r="X27" s="26">
        <f>SUM(X4:X26)/23</f>
        <v>515.70434782608697</v>
      </c>
      <c r="Y27" s="26">
        <f t="shared" si="7"/>
        <v>51.833077316948284</v>
      </c>
      <c r="Z27" s="26">
        <f>SUM(Z4:Z26)/23</f>
        <v>341.39130434782606</v>
      </c>
      <c r="AA27" s="26">
        <f>'Nov 2021 M on M'!J27</f>
        <v>569.04347826086962</v>
      </c>
      <c r="AB27" s="26">
        <f t="shared" si="8"/>
        <v>66.683647478349499</v>
      </c>
      <c r="AC27" s="27">
        <f>SUM(AC4:AC26)/23</f>
        <v>341.39130434782606</v>
      </c>
      <c r="AD27" s="27">
        <f>SUM(AD4:AD26)/23</f>
        <v>678.08695652173913</v>
      </c>
      <c r="AE27" s="27">
        <f t="shared" si="9"/>
        <v>98.624554253693347</v>
      </c>
      <c r="AF27" s="27">
        <f>SUM(AF4:AF26)/23</f>
        <v>344.86956521739131</v>
      </c>
      <c r="AG27" s="27">
        <f>SUM(AG4:AG26)/23</f>
        <v>747.56521739130437</v>
      </c>
      <c r="AH27" s="27">
        <f t="shared" si="10"/>
        <v>116.76752395360566</v>
      </c>
    </row>
    <row r="31" spans="1:34" ht="18.75" customHeight="1" x14ac:dyDescent="0.3">
      <c r="A31" s="16" t="s">
        <v>44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34" ht="15.75" x14ac:dyDescent="0.25">
      <c r="A32" s="1" t="s">
        <v>0</v>
      </c>
      <c r="B32" s="2">
        <v>43831</v>
      </c>
      <c r="C32" s="2">
        <v>43862</v>
      </c>
      <c r="D32" s="2">
        <v>43891</v>
      </c>
      <c r="E32" s="2">
        <v>43922</v>
      </c>
      <c r="F32" s="2">
        <v>43952</v>
      </c>
      <c r="G32" s="2">
        <v>43983</v>
      </c>
      <c r="H32" s="2">
        <v>44013</v>
      </c>
      <c r="I32" s="2">
        <v>44044</v>
      </c>
      <c r="J32" s="2">
        <v>44075</v>
      </c>
      <c r="K32" s="2">
        <v>44105</v>
      </c>
      <c r="L32" s="2">
        <v>44136</v>
      </c>
    </row>
    <row r="33" spans="1:12" ht="15.75" x14ac:dyDescent="0.25">
      <c r="A33" s="3" t="s">
        <v>1</v>
      </c>
      <c r="B33" s="4">
        <v>280</v>
      </c>
      <c r="C33" s="4">
        <v>320</v>
      </c>
      <c r="D33" s="4">
        <v>280</v>
      </c>
      <c r="E33" s="4">
        <v>320</v>
      </c>
      <c r="F33" s="4">
        <v>320</v>
      </c>
      <c r="G33" s="4">
        <v>320</v>
      </c>
      <c r="H33" s="4">
        <v>320</v>
      </c>
      <c r="I33" s="4">
        <f t="shared" ref="I33:I55" si="11">W4</f>
        <v>320</v>
      </c>
      <c r="J33" s="4">
        <f t="shared" ref="J33:J56" si="12">Z4</f>
        <v>320</v>
      </c>
      <c r="K33" s="4">
        <f t="shared" ref="K33:K56" si="13">AC4</f>
        <v>320</v>
      </c>
      <c r="L33" s="4">
        <f>[2]Sheet1!V2</f>
        <v>360</v>
      </c>
    </row>
    <row r="34" spans="1:12" ht="15.75" x14ac:dyDescent="0.25">
      <c r="A34" s="3" t="s">
        <v>2</v>
      </c>
      <c r="B34" s="4">
        <v>320</v>
      </c>
      <c r="C34" s="4">
        <v>320</v>
      </c>
      <c r="D34" s="4">
        <v>320</v>
      </c>
      <c r="E34" s="4">
        <v>320</v>
      </c>
      <c r="F34" s="4">
        <v>320</v>
      </c>
      <c r="G34" s="4">
        <v>320</v>
      </c>
      <c r="H34" s="4">
        <v>320</v>
      </c>
      <c r="I34" s="4">
        <f t="shared" si="11"/>
        <v>320</v>
      </c>
      <c r="J34" s="4">
        <f t="shared" si="12"/>
        <v>320</v>
      </c>
      <c r="K34" s="4">
        <f t="shared" si="13"/>
        <v>320</v>
      </c>
      <c r="L34" s="4">
        <f>[2]Sheet1!V3</f>
        <v>360</v>
      </c>
    </row>
    <row r="35" spans="1:12" ht="15.75" x14ac:dyDescent="0.25">
      <c r="A35" s="3" t="s">
        <v>3</v>
      </c>
      <c r="B35" s="4">
        <v>384</v>
      </c>
      <c r="C35" s="4">
        <v>352</v>
      </c>
      <c r="D35" s="4">
        <v>336</v>
      </c>
      <c r="E35" s="4">
        <v>336</v>
      </c>
      <c r="F35" s="4">
        <v>320</v>
      </c>
      <c r="G35" s="4">
        <v>336</v>
      </c>
      <c r="H35" s="4">
        <v>320</v>
      </c>
      <c r="I35" s="4">
        <f t="shared" si="11"/>
        <v>320</v>
      </c>
      <c r="J35" s="4">
        <f t="shared" si="12"/>
        <v>320</v>
      </c>
      <c r="K35" s="4">
        <f t="shared" si="13"/>
        <v>320</v>
      </c>
      <c r="L35" s="4">
        <f>[2]Sheet1!V4</f>
        <v>320</v>
      </c>
    </row>
    <row r="36" spans="1:12" ht="15.75" x14ac:dyDescent="0.25">
      <c r="A36" s="3" t="s">
        <v>4</v>
      </c>
      <c r="B36" s="4">
        <v>296</v>
      </c>
      <c r="C36" s="4">
        <v>296</v>
      </c>
      <c r="D36" s="4">
        <v>296</v>
      </c>
      <c r="E36" s="4">
        <v>360</v>
      </c>
      <c r="F36" s="4">
        <v>360</v>
      </c>
      <c r="G36" s="4">
        <v>360</v>
      </c>
      <c r="H36" s="4">
        <v>360</v>
      </c>
      <c r="I36" s="4">
        <f t="shared" si="11"/>
        <v>360</v>
      </c>
      <c r="J36" s="4">
        <f t="shared" si="12"/>
        <v>360</v>
      </c>
      <c r="K36" s="4">
        <f t="shared" si="13"/>
        <v>360</v>
      </c>
      <c r="L36" s="4">
        <f>[2]Sheet1!V5</f>
        <v>360</v>
      </c>
    </row>
    <row r="37" spans="1:12" ht="15.75" x14ac:dyDescent="0.25">
      <c r="A37" s="3" t="s">
        <v>5</v>
      </c>
      <c r="B37" s="4">
        <v>360</v>
      </c>
      <c r="C37" s="4">
        <v>360</v>
      </c>
      <c r="D37" s="4">
        <v>360</v>
      </c>
      <c r="E37" s="4">
        <v>360</v>
      </c>
      <c r="F37" s="4">
        <v>360</v>
      </c>
      <c r="G37" s="4">
        <v>360</v>
      </c>
      <c r="H37" s="4">
        <v>360</v>
      </c>
      <c r="I37" s="4">
        <f t="shared" si="11"/>
        <v>360</v>
      </c>
      <c r="J37" s="4">
        <f t="shared" si="12"/>
        <v>360</v>
      </c>
      <c r="K37" s="4">
        <f t="shared" si="13"/>
        <v>360</v>
      </c>
      <c r="L37" s="4">
        <f>[2]Sheet1!V6</f>
        <v>360</v>
      </c>
    </row>
    <row r="38" spans="1:12" ht="15.75" x14ac:dyDescent="0.25">
      <c r="A38" s="3" t="s">
        <v>6</v>
      </c>
      <c r="B38" s="4">
        <v>294</v>
      </c>
      <c r="C38" s="4">
        <v>292</v>
      </c>
      <c r="D38" s="4">
        <v>336</v>
      </c>
      <c r="E38" s="4">
        <v>340</v>
      </c>
      <c r="F38" s="4">
        <v>340</v>
      </c>
      <c r="G38" s="4">
        <v>340</v>
      </c>
      <c r="H38" s="4">
        <v>340</v>
      </c>
      <c r="I38" s="4">
        <f t="shared" si="11"/>
        <v>340</v>
      </c>
      <c r="J38" s="4">
        <f t="shared" si="12"/>
        <v>340</v>
      </c>
      <c r="K38" s="4">
        <f t="shared" si="13"/>
        <v>340</v>
      </c>
      <c r="L38" s="4">
        <f>[2]Sheet1!V7</f>
        <v>340</v>
      </c>
    </row>
    <row r="39" spans="1:12" ht="15.75" x14ac:dyDescent="0.25">
      <c r="A39" s="3" t="s">
        <v>7</v>
      </c>
      <c r="B39" s="4">
        <v>290</v>
      </c>
      <c r="C39" s="4">
        <v>400</v>
      </c>
      <c r="D39" s="4">
        <v>290</v>
      </c>
      <c r="E39" s="4">
        <v>400</v>
      </c>
      <c r="F39" s="4">
        <v>384</v>
      </c>
      <c r="G39" s="4">
        <v>360</v>
      </c>
      <c r="H39" s="4">
        <v>360</v>
      </c>
      <c r="I39" s="4">
        <f t="shared" si="11"/>
        <v>400</v>
      </c>
      <c r="J39" s="4">
        <f t="shared" si="12"/>
        <v>400</v>
      </c>
      <c r="K39" s="4">
        <f t="shared" si="13"/>
        <v>400</v>
      </c>
      <c r="L39" s="4">
        <f>[2]Sheet1!V8</f>
        <v>400</v>
      </c>
    </row>
    <row r="40" spans="1:12" ht="15.75" x14ac:dyDescent="0.25">
      <c r="A40" s="3" t="s">
        <v>8</v>
      </c>
      <c r="B40" s="4">
        <v>304</v>
      </c>
      <c r="C40" s="4">
        <v>384</v>
      </c>
      <c r="D40" s="4">
        <v>304</v>
      </c>
      <c r="E40" s="4">
        <v>384</v>
      </c>
      <c r="F40" s="4">
        <v>384</v>
      </c>
      <c r="G40" s="4">
        <v>384</v>
      </c>
      <c r="H40" s="4">
        <v>360</v>
      </c>
      <c r="I40" s="4">
        <f t="shared" si="11"/>
        <v>384</v>
      </c>
      <c r="J40" s="4">
        <f t="shared" si="12"/>
        <v>384</v>
      </c>
      <c r="K40" s="4">
        <f t="shared" si="13"/>
        <v>384</v>
      </c>
      <c r="L40" s="4">
        <f>[2]Sheet1!V9</f>
        <v>384</v>
      </c>
    </row>
    <row r="41" spans="1:12" ht="15.75" x14ac:dyDescent="0.25">
      <c r="A41" s="3" t="s">
        <v>9</v>
      </c>
      <c r="B41" s="4">
        <v>304</v>
      </c>
      <c r="C41" s="4">
        <v>304</v>
      </c>
      <c r="D41" s="4">
        <v>304</v>
      </c>
      <c r="E41" s="4">
        <v>288</v>
      </c>
      <c r="F41" s="4">
        <v>320</v>
      </c>
      <c r="G41" s="4">
        <v>320</v>
      </c>
      <c r="H41" s="4">
        <v>304</v>
      </c>
      <c r="I41" s="4">
        <f t="shared" si="11"/>
        <v>304</v>
      </c>
      <c r="J41" s="4">
        <f t="shared" si="12"/>
        <v>304</v>
      </c>
      <c r="K41" s="4">
        <f t="shared" si="13"/>
        <v>304</v>
      </c>
      <c r="L41" s="4">
        <f>[2]Sheet1!V10</f>
        <v>304</v>
      </c>
    </row>
    <row r="42" spans="1:12" ht="15.75" x14ac:dyDescent="0.25">
      <c r="A42" s="3" t="s">
        <v>10</v>
      </c>
      <c r="B42" s="4">
        <v>272</v>
      </c>
      <c r="C42" s="4">
        <v>288</v>
      </c>
      <c r="D42" s="4">
        <v>288</v>
      </c>
      <c r="E42" s="4">
        <v>272</v>
      </c>
      <c r="F42" s="4">
        <v>320</v>
      </c>
      <c r="G42" s="4">
        <v>320</v>
      </c>
      <c r="H42" s="4">
        <v>320</v>
      </c>
      <c r="I42" s="4">
        <f t="shared" si="11"/>
        <v>320</v>
      </c>
      <c r="J42" s="4">
        <f t="shared" si="12"/>
        <v>320</v>
      </c>
      <c r="K42" s="4">
        <f t="shared" si="13"/>
        <v>320</v>
      </c>
      <c r="L42" s="4">
        <f>[2]Sheet1!V11</f>
        <v>320</v>
      </c>
    </row>
    <row r="43" spans="1:12" ht="15.75" x14ac:dyDescent="0.25">
      <c r="A43" s="3" t="s">
        <v>11</v>
      </c>
      <c r="B43" s="4">
        <v>400</v>
      </c>
      <c r="C43" s="4">
        <v>400</v>
      </c>
      <c r="D43" s="4">
        <v>400</v>
      </c>
      <c r="E43" s="4">
        <v>384</v>
      </c>
      <c r="F43" s="4">
        <v>384</v>
      </c>
      <c r="G43" s="4">
        <v>384</v>
      </c>
      <c r="H43" s="4">
        <v>360</v>
      </c>
      <c r="I43" s="4">
        <f t="shared" si="11"/>
        <v>384</v>
      </c>
      <c r="J43" s="4">
        <f t="shared" si="12"/>
        <v>384</v>
      </c>
      <c r="K43" s="4">
        <f t="shared" si="13"/>
        <v>384</v>
      </c>
      <c r="L43" s="4">
        <f>[2]Sheet1!V12</f>
        <v>384</v>
      </c>
    </row>
    <row r="44" spans="1:12" ht="15.75" x14ac:dyDescent="0.25">
      <c r="A44" s="3" t="s">
        <v>12</v>
      </c>
      <c r="B44" s="4">
        <v>280</v>
      </c>
      <c r="C44" s="4">
        <v>280</v>
      </c>
      <c r="D44" s="4">
        <v>280</v>
      </c>
      <c r="E44" s="4">
        <v>296</v>
      </c>
      <c r="F44" s="4">
        <v>320</v>
      </c>
      <c r="G44" s="4">
        <v>320</v>
      </c>
      <c r="H44" s="4">
        <v>296</v>
      </c>
      <c r="I44" s="4">
        <f t="shared" si="11"/>
        <v>296</v>
      </c>
      <c r="J44" s="4">
        <f t="shared" si="12"/>
        <v>296</v>
      </c>
      <c r="K44" s="4">
        <f t="shared" si="13"/>
        <v>296</v>
      </c>
      <c r="L44" s="4">
        <f>[2]Sheet1!V13</f>
        <v>296</v>
      </c>
    </row>
    <row r="45" spans="1:12" ht="15.75" x14ac:dyDescent="0.25">
      <c r="A45" s="3" t="s">
        <v>13</v>
      </c>
      <c r="B45" s="4">
        <v>288</v>
      </c>
      <c r="C45" s="4">
        <v>288</v>
      </c>
      <c r="D45" s="4">
        <v>288</v>
      </c>
      <c r="E45" s="4">
        <v>288</v>
      </c>
      <c r="F45" s="4">
        <v>320</v>
      </c>
      <c r="G45" s="4">
        <v>320</v>
      </c>
      <c r="H45" s="4">
        <v>320</v>
      </c>
      <c r="I45" s="4">
        <f t="shared" si="11"/>
        <v>320</v>
      </c>
      <c r="J45" s="4">
        <f t="shared" si="12"/>
        <v>320</v>
      </c>
      <c r="K45" s="4">
        <f t="shared" si="13"/>
        <v>320</v>
      </c>
      <c r="L45" s="4">
        <f>[2]Sheet1!V14</f>
        <v>320</v>
      </c>
    </row>
    <row r="46" spans="1:12" ht="15.75" x14ac:dyDescent="0.25">
      <c r="A46" s="3" t="s">
        <v>14</v>
      </c>
      <c r="B46" s="4">
        <v>440</v>
      </c>
      <c r="C46" s="4">
        <v>440</v>
      </c>
      <c r="D46" s="4">
        <v>448</v>
      </c>
      <c r="E46" s="4">
        <v>440</v>
      </c>
      <c r="F46" s="4">
        <v>384</v>
      </c>
      <c r="G46" s="4">
        <v>360</v>
      </c>
      <c r="H46" s="4">
        <v>360</v>
      </c>
      <c r="I46" s="4">
        <f t="shared" si="11"/>
        <v>400</v>
      </c>
      <c r="J46" s="4">
        <f t="shared" si="12"/>
        <v>440</v>
      </c>
      <c r="K46" s="4">
        <f t="shared" si="13"/>
        <v>440</v>
      </c>
      <c r="L46" s="4">
        <f>[2]Sheet1!V15</f>
        <v>440</v>
      </c>
    </row>
    <row r="47" spans="1:12" ht="15.75" x14ac:dyDescent="0.25">
      <c r="A47" s="3" t="s">
        <v>15</v>
      </c>
      <c r="B47" s="4">
        <v>280</v>
      </c>
      <c r="C47" s="4">
        <v>320</v>
      </c>
      <c r="D47" s="4">
        <v>320</v>
      </c>
      <c r="E47" s="4">
        <v>320</v>
      </c>
      <c r="F47" s="4">
        <v>320</v>
      </c>
      <c r="G47" s="4">
        <v>360</v>
      </c>
      <c r="H47" s="4">
        <v>320</v>
      </c>
      <c r="I47" s="4">
        <f t="shared" si="11"/>
        <v>320</v>
      </c>
      <c r="J47" s="4">
        <f t="shared" si="12"/>
        <v>320</v>
      </c>
      <c r="K47" s="4">
        <f t="shared" si="13"/>
        <v>320</v>
      </c>
      <c r="L47" s="4">
        <f>[2]Sheet1!V16</f>
        <v>320</v>
      </c>
    </row>
    <row r="48" spans="1:12" ht="15.75" x14ac:dyDescent="0.25">
      <c r="A48" s="3" t="s">
        <v>16</v>
      </c>
      <c r="B48" s="4">
        <v>360</v>
      </c>
      <c r="C48" s="4">
        <v>360</v>
      </c>
      <c r="D48" s="4">
        <v>360</v>
      </c>
      <c r="E48" s="4">
        <v>360</v>
      </c>
      <c r="F48" s="4">
        <v>360</v>
      </c>
      <c r="G48" s="4">
        <v>360</v>
      </c>
      <c r="H48" s="4">
        <v>360</v>
      </c>
      <c r="I48" s="4">
        <f t="shared" si="11"/>
        <v>360</v>
      </c>
      <c r="J48" s="4">
        <f t="shared" si="12"/>
        <v>360</v>
      </c>
      <c r="K48" s="4">
        <f t="shared" si="13"/>
        <v>360</v>
      </c>
      <c r="L48" s="4">
        <f>[2]Sheet1!V17</f>
        <v>360</v>
      </c>
    </row>
    <row r="49" spans="1:12" ht="15.75" x14ac:dyDescent="0.25">
      <c r="A49" s="3" t="s">
        <v>17</v>
      </c>
      <c r="B49" s="4">
        <v>336</v>
      </c>
      <c r="C49" s="4">
        <v>376</v>
      </c>
      <c r="D49" s="4">
        <v>376</v>
      </c>
      <c r="E49" s="4">
        <v>376</v>
      </c>
      <c r="F49" s="4">
        <v>376</v>
      </c>
      <c r="G49" s="4">
        <v>376</v>
      </c>
      <c r="H49" s="4">
        <v>360</v>
      </c>
      <c r="I49" s="4">
        <f t="shared" si="11"/>
        <v>376</v>
      </c>
      <c r="J49" s="4">
        <f t="shared" si="12"/>
        <v>376</v>
      </c>
      <c r="K49" s="4">
        <f t="shared" si="13"/>
        <v>376</v>
      </c>
      <c r="L49" s="4">
        <f>[2]Sheet1!V18</f>
        <v>376</v>
      </c>
    </row>
    <row r="50" spans="1:12" ht="15.75" x14ac:dyDescent="0.25">
      <c r="A50" s="3" t="s">
        <v>18</v>
      </c>
      <c r="B50" s="4">
        <v>320</v>
      </c>
      <c r="C50" s="4">
        <v>320</v>
      </c>
      <c r="D50" s="4">
        <v>320</v>
      </c>
      <c r="E50" s="4">
        <v>320</v>
      </c>
      <c r="F50" s="4">
        <v>320</v>
      </c>
      <c r="G50" s="4">
        <v>320</v>
      </c>
      <c r="H50" s="4">
        <v>320</v>
      </c>
      <c r="I50" s="4">
        <f t="shared" si="11"/>
        <v>320</v>
      </c>
      <c r="J50" s="4">
        <f t="shared" si="12"/>
        <v>320</v>
      </c>
      <c r="K50" s="4">
        <f t="shared" si="13"/>
        <v>320</v>
      </c>
      <c r="L50" s="4">
        <f>[2]Sheet1!V19</f>
        <v>320</v>
      </c>
    </row>
    <row r="51" spans="1:12" ht="15.75" x14ac:dyDescent="0.25">
      <c r="A51" s="3" t="s">
        <v>19</v>
      </c>
      <c r="B51" s="4">
        <v>304</v>
      </c>
      <c r="C51" s="4">
        <v>304</v>
      </c>
      <c r="D51" s="4">
        <v>304</v>
      </c>
      <c r="E51" s="4">
        <v>304</v>
      </c>
      <c r="F51" s="4">
        <v>320</v>
      </c>
      <c r="G51" s="4">
        <v>320</v>
      </c>
      <c r="H51" s="4">
        <v>304</v>
      </c>
      <c r="I51" s="4">
        <f t="shared" si="11"/>
        <v>304</v>
      </c>
      <c r="J51" s="4">
        <f t="shared" si="12"/>
        <v>304</v>
      </c>
      <c r="K51" s="4">
        <f t="shared" si="13"/>
        <v>304</v>
      </c>
      <c r="L51" s="4">
        <f>[2]Sheet1!V20</f>
        <v>304</v>
      </c>
    </row>
    <row r="52" spans="1:12" ht="15.75" x14ac:dyDescent="0.25">
      <c r="A52" s="3" t="s">
        <v>20</v>
      </c>
      <c r="B52" s="4">
        <v>336</v>
      </c>
      <c r="C52" s="4">
        <v>336</v>
      </c>
      <c r="D52" s="4">
        <v>336</v>
      </c>
      <c r="E52" s="4">
        <v>344</v>
      </c>
      <c r="F52" s="4">
        <v>344</v>
      </c>
      <c r="G52" s="4">
        <v>344</v>
      </c>
      <c r="H52" s="4">
        <v>344</v>
      </c>
      <c r="I52" s="4">
        <f t="shared" si="11"/>
        <v>344</v>
      </c>
      <c r="J52" s="4">
        <f t="shared" si="12"/>
        <v>344</v>
      </c>
      <c r="K52" s="4">
        <f t="shared" si="13"/>
        <v>344</v>
      </c>
      <c r="L52" s="4">
        <f>[2]Sheet1!V21</f>
        <v>344</v>
      </c>
    </row>
    <row r="53" spans="1:12" ht="15.75" x14ac:dyDescent="0.25">
      <c r="A53" s="3" t="s">
        <v>21</v>
      </c>
      <c r="B53" s="4">
        <v>320</v>
      </c>
      <c r="C53" s="4">
        <v>320</v>
      </c>
      <c r="D53" s="4">
        <v>304</v>
      </c>
      <c r="E53" s="4">
        <v>320</v>
      </c>
      <c r="F53" s="4">
        <v>320</v>
      </c>
      <c r="G53" s="4">
        <v>320</v>
      </c>
      <c r="H53" s="4">
        <v>320</v>
      </c>
      <c r="I53" s="4">
        <f t="shared" si="11"/>
        <v>320</v>
      </c>
      <c r="J53" s="4">
        <f t="shared" si="12"/>
        <v>320</v>
      </c>
      <c r="K53" s="4">
        <f t="shared" si="13"/>
        <v>320</v>
      </c>
      <c r="L53" s="4">
        <f>[2]Sheet1!V22</f>
        <v>320</v>
      </c>
    </row>
    <row r="54" spans="1:12" ht="15.75" x14ac:dyDescent="0.25">
      <c r="A54" s="3" t="s">
        <v>22</v>
      </c>
      <c r="B54" s="4">
        <v>336</v>
      </c>
      <c r="C54" s="4">
        <v>336</v>
      </c>
      <c r="D54" s="4">
        <v>336</v>
      </c>
      <c r="E54" s="4">
        <v>336</v>
      </c>
      <c r="F54" s="4">
        <v>336</v>
      </c>
      <c r="G54" s="4">
        <v>336</v>
      </c>
      <c r="H54" s="4">
        <v>336</v>
      </c>
      <c r="I54" s="4">
        <f t="shared" si="11"/>
        <v>336</v>
      </c>
      <c r="J54" s="4">
        <f t="shared" si="12"/>
        <v>336</v>
      </c>
      <c r="K54" s="4">
        <f t="shared" si="13"/>
        <v>336</v>
      </c>
      <c r="L54" s="4">
        <f>[2]Sheet1!V23</f>
        <v>336</v>
      </c>
    </row>
    <row r="55" spans="1:12" ht="15.75" x14ac:dyDescent="0.25">
      <c r="A55" s="3" t="s">
        <v>23</v>
      </c>
      <c r="B55" s="4">
        <v>344</v>
      </c>
      <c r="C55" s="4">
        <v>336</v>
      </c>
      <c r="D55" s="4">
        <v>288</v>
      </c>
      <c r="E55" s="4">
        <v>304</v>
      </c>
      <c r="F55" s="4">
        <v>320</v>
      </c>
      <c r="G55" s="4">
        <v>320</v>
      </c>
      <c r="H55" s="4">
        <v>304</v>
      </c>
      <c r="I55" s="4">
        <f t="shared" si="11"/>
        <v>304</v>
      </c>
      <c r="J55" s="4">
        <f t="shared" si="12"/>
        <v>304</v>
      </c>
      <c r="K55" s="4">
        <f t="shared" si="13"/>
        <v>304</v>
      </c>
      <c r="L55" s="4">
        <f>[2]Sheet1!V24</f>
        <v>304</v>
      </c>
    </row>
    <row r="56" spans="1:12" ht="31.5" x14ac:dyDescent="0.25">
      <c r="A56" s="1" t="s">
        <v>24</v>
      </c>
      <c r="B56" s="25">
        <f>SUM(B33:B55)/23</f>
        <v>323.82608695652175</v>
      </c>
      <c r="C56" s="25">
        <f>SUM(C33:C55)/23</f>
        <v>336.17391304347825</v>
      </c>
      <c r="D56" s="25">
        <f>SUM(D33:D55)/23</f>
        <v>324.95652173913044</v>
      </c>
      <c r="E56" s="25">
        <f>SUM(E33:E55)/23</f>
        <v>337.91304347826087</v>
      </c>
      <c r="F56" s="25">
        <v>341.39130434782606</v>
      </c>
      <c r="G56" s="26">
        <f>SUM(G33:G55)/23</f>
        <v>341.73913043478262</v>
      </c>
      <c r="H56" s="26">
        <f>SUM(H33:H55)/23</f>
        <v>333.39130434782606</v>
      </c>
      <c r="I56" s="26">
        <f>SUM(I33:I55)/23</f>
        <v>339.6521739130435</v>
      </c>
      <c r="J56" s="26">
        <f t="shared" si="12"/>
        <v>341.39130434782606</v>
      </c>
      <c r="K56" s="26">
        <f t="shared" si="13"/>
        <v>341.39130434782606</v>
      </c>
      <c r="L56" s="26">
        <f>SUM(L33:L55)/23</f>
        <v>344.86956521739131</v>
      </c>
    </row>
  </sheetData>
  <mergeCells count="2">
    <mergeCell ref="A2:AB2"/>
    <mergeCell ref="A31: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 2021 M on M</vt:lpstr>
      <vt:lpstr>Jan-Nov 2021 Chat</vt:lpstr>
      <vt:lpstr>State Trend 3</vt:lpstr>
      <vt:lpstr>Nov 2021 Y on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</dc:creator>
  <cp:lastModifiedBy>Abubakar</cp:lastModifiedBy>
  <dcterms:created xsi:type="dcterms:W3CDTF">2021-10-20T03:51:35Z</dcterms:created>
  <dcterms:modified xsi:type="dcterms:W3CDTF">2021-12-14T21:50:41Z</dcterms:modified>
</cp:coreProperties>
</file>